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135" windowWidth="15480" windowHeight="7875"/>
  </bookViews>
  <sheets>
    <sheet name="Intro" sheetId="5" r:id="rId1"/>
    <sheet name="Statement" sheetId="6" r:id="rId2"/>
    <sheet name="Tax" sheetId="8" r:id="rId3"/>
    <sheet name="Form 16" sheetId="2" r:id="rId4"/>
  </sheets>
  <externalReferences>
    <externalReference r:id="rId5"/>
  </externalReferences>
  <calcPr calcId="124519"/>
</workbook>
</file>

<file path=xl/calcChain.xml><?xml version="1.0" encoding="utf-8"?>
<calcChain xmlns="http://schemas.openxmlformats.org/spreadsheetml/2006/main">
  <c r="K7" i="6"/>
  <c r="K8"/>
  <c r="K9"/>
  <c r="K10"/>
  <c r="K11"/>
  <c r="K12"/>
  <c r="K13"/>
  <c r="K14"/>
  <c r="K15"/>
  <c r="K16"/>
  <c r="K17"/>
  <c r="K6"/>
  <c r="S18"/>
  <c r="S19"/>
  <c r="F81" i="2" s="1"/>
  <c r="S21" i="6"/>
  <c r="G14" i="8"/>
  <c r="F28" i="2" s="1"/>
  <c r="L26" i="5"/>
  <c r="L27" s="1"/>
  <c r="L28" s="1"/>
  <c r="K26"/>
  <c r="K27" s="1"/>
  <c r="K28" s="1"/>
  <c r="K29" s="1"/>
  <c r="K30" s="1"/>
  <c r="K31" s="1"/>
  <c r="K32" s="1"/>
  <c r="K33" s="1"/>
  <c r="K34" s="1"/>
  <c r="K35" s="1"/>
  <c r="K36" s="1"/>
  <c r="Q26"/>
  <c r="Q27" s="1"/>
  <c r="Q28" s="1"/>
  <c r="Q29" s="1"/>
  <c r="Q30" s="1"/>
  <c r="Q31" s="1"/>
  <c r="Q32" s="1"/>
  <c r="Q33" s="1"/>
  <c r="Q34" s="1"/>
  <c r="Q35" s="1"/>
  <c r="Q36" s="1"/>
  <c r="S23" i="6"/>
  <c r="S22"/>
  <c r="M23"/>
  <c r="M22"/>
  <c r="M19"/>
  <c r="M18"/>
  <c r="J23"/>
  <c r="J22"/>
  <c r="H22"/>
  <c r="G22"/>
  <c r="G23"/>
  <c r="H23"/>
  <c r="E23"/>
  <c r="F23"/>
  <c r="J42" i="5"/>
  <c r="J41"/>
  <c r="H7" i="6"/>
  <c r="H8"/>
  <c r="H9"/>
  <c r="H10"/>
  <c r="H11"/>
  <c r="H12"/>
  <c r="H13"/>
  <c r="H14"/>
  <c r="H15"/>
  <c r="H16"/>
  <c r="H17"/>
  <c r="D29" i="5"/>
  <c r="F10" i="6" s="1"/>
  <c r="D25" i="5"/>
  <c r="B26"/>
  <c r="G7" i="6" s="1"/>
  <c r="C26" i="5"/>
  <c r="C27" s="1"/>
  <c r="C28" s="1"/>
  <c r="I26"/>
  <c r="I27" s="1"/>
  <c r="I28" s="1"/>
  <c r="I29" s="1"/>
  <c r="J10" i="6" s="1"/>
  <c r="M26" i="5"/>
  <c r="M27" s="1"/>
  <c r="N26"/>
  <c r="N27" s="1"/>
  <c r="N28" s="1"/>
  <c r="N29" s="1"/>
  <c r="N30" s="1"/>
  <c r="N31" s="1"/>
  <c r="N32" s="1"/>
  <c r="N33" s="1"/>
  <c r="N34" s="1"/>
  <c r="N35" s="1"/>
  <c r="N36" s="1"/>
  <c r="O26"/>
  <c r="O27" s="1"/>
  <c r="P26"/>
  <c r="P27" s="1"/>
  <c r="G10" i="6"/>
  <c r="B30" i="5"/>
  <c r="D30" s="1"/>
  <c r="F11" i="6" s="1"/>
  <c r="H37" i="5"/>
  <c r="J37" s="1"/>
  <c r="D40"/>
  <c r="H40" s="1"/>
  <c r="J40" s="1"/>
  <c r="K21" i="6" s="1"/>
  <c r="G43" i="5"/>
  <c r="E6" i="8"/>
  <c r="E5"/>
  <c r="E4"/>
  <c r="E3"/>
  <c r="D23" i="6"/>
  <c r="E22"/>
  <c r="F22"/>
  <c r="D22"/>
  <c r="K20" l="1"/>
  <c r="L20" s="1"/>
  <c r="L29" i="5"/>
  <c r="L30" s="1"/>
  <c r="L31" s="1"/>
  <c r="L32" s="1"/>
  <c r="L33" s="1"/>
  <c r="L34" s="1"/>
  <c r="L35" s="1"/>
  <c r="L36" s="1"/>
  <c r="Q43"/>
  <c r="J60" i="8" s="1"/>
  <c r="J9" i="6"/>
  <c r="J7"/>
  <c r="J8"/>
  <c r="J38" i="5"/>
  <c r="K18" i="6" s="1"/>
  <c r="L18" s="1"/>
  <c r="B27" i="5"/>
  <c r="D27" s="1"/>
  <c r="F8" i="6" s="1"/>
  <c r="D26" i="5"/>
  <c r="F7" i="6" s="1"/>
  <c r="J25" i="5"/>
  <c r="L21" i="6"/>
  <c r="B31" i="5"/>
  <c r="B32" s="1"/>
  <c r="G11" i="6"/>
  <c r="I30" i="5"/>
  <c r="M28"/>
  <c r="M29" s="1"/>
  <c r="M30" s="1"/>
  <c r="M31" s="1"/>
  <c r="M32" s="1"/>
  <c r="M33" s="1"/>
  <c r="M34" s="1"/>
  <c r="M35" s="1"/>
  <c r="M36" s="1"/>
  <c r="O28"/>
  <c r="O29" s="1"/>
  <c r="O30" s="1"/>
  <c r="O31" s="1"/>
  <c r="O32" s="1"/>
  <c r="O33" s="1"/>
  <c r="O34" s="1"/>
  <c r="O35" s="1"/>
  <c r="O36" s="1"/>
  <c r="N43"/>
  <c r="P28"/>
  <c r="P29" s="1"/>
  <c r="P30" s="1"/>
  <c r="P31" s="1"/>
  <c r="P32" s="1"/>
  <c r="P33" s="1"/>
  <c r="P34" s="1"/>
  <c r="P35" s="1"/>
  <c r="P36" s="1"/>
  <c r="C29"/>
  <c r="A88" i="2"/>
  <c r="I24" i="6"/>
  <c r="P24"/>
  <c r="F21"/>
  <c r="D21"/>
  <c r="T23"/>
  <c r="B23"/>
  <c r="M21"/>
  <c r="T21" s="1"/>
  <c r="B21"/>
  <c r="T20"/>
  <c r="T18"/>
  <c r="D32" i="5" l="1"/>
  <c r="F13" i="6" s="1"/>
  <c r="G13"/>
  <c r="J26" i="5"/>
  <c r="L43"/>
  <c r="O43"/>
  <c r="I31"/>
  <c r="J11" i="6"/>
  <c r="B28" i="5"/>
  <c r="D28" s="1"/>
  <c r="F9" i="6" s="1"/>
  <c r="G8"/>
  <c r="T19"/>
  <c r="P43" i="5"/>
  <c r="G12" i="6"/>
  <c r="D31" i="5"/>
  <c r="F12" i="6" s="1"/>
  <c r="U20"/>
  <c r="B33" i="5"/>
  <c r="B34" s="1"/>
  <c r="D34" s="1"/>
  <c r="F15" i="6" s="1"/>
  <c r="M43" i="5"/>
  <c r="I26" i="8"/>
  <c r="K54" i="5"/>
  <c r="J29"/>
  <c r="C30"/>
  <c r="L22" i="6"/>
  <c r="T22"/>
  <c r="L23"/>
  <c r="U18"/>
  <c r="U21"/>
  <c r="J27" i="5" l="1"/>
  <c r="I32"/>
  <c r="J12" i="6"/>
  <c r="G9"/>
  <c r="G14"/>
  <c r="D33" i="5"/>
  <c r="F14" i="6" s="1"/>
  <c r="H43" i="5"/>
  <c r="G15" i="6"/>
  <c r="B35" i="5"/>
  <c r="D35" s="1"/>
  <c r="F16" i="6" s="1"/>
  <c r="C31" i="5"/>
  <c r="J30"/>
  <c r="U22" i="6"/>
  <c r="J20" i="8"/>
  <c r="I33" i="5" l="1"/>
  <c r="J13" i="6"/>
  <c r="J28" i="5"/>
  <c r="J39"/>
  <c r="K19" i="6" s="1"/>
  <c r="G16"/>
  <c r="B36" i="5"/>
  <c r="C32"/>
  <c r="J31"/>
  <c r="J45" i="8"/>
  <c r="J44"/>
  <c r="G50" i="2" s="1"/>
  <c r="I39" i="8"/>
  <c r="J39" s="1"/>
  <c r="G48" i="2" s="1"/>
  <c r="L19" i="6" l="1"/>
  <c r="U19" s="1"/>
  <c r="K24"/>
  <c r="I34" i="5"/>
  <c r="J14" i="6"/>
  <c r="B43" i="5"/>
  <c r="D36"/>
  <c r="F17" i="6" s="1"/>
  <c r="C33" i="5"/>
  <c r="J32"/>
  <c r="I41" i="8"/>
  <c r="J41" s="1"/>
  <c r="J43"/>
  <c r="G49" i="2" s="1"/>
  <c r="J42" i="8"/>
  <c r="G51" i="2" s="1"/>
  <c r="F43" i="5" l="1"/>
  <c r="K46" s="1"/>
  <c r="G12" i="8" s="1"/>
  <c r="F25" i="2" s="1"/>
  <c r="G17" i="6"/>
  <c r="D43" i="5"/>
  <c r="I35"/>
  <c r="J15" i="6"/>
  <c r="K43" i="5"/>
  <c r="K53" s="1"/>
  <c r="C34"/>
  <c r="J33"/>
  <c r="G52" i="2"/>
  <c r="J58" i="8"/>
  <c r="I62" i="2" s="1"/>
  <c r="I38" i="8"/>
  <c r="J38" s="1"/>
  <c r="I45" i="2" s="1"/>
  <c r="I35" i="8"/>
  <c r="I34"/>
  <c r="I33"/>
  <c r="I32"/>
  <c r="I31"/>
  <c r="I30"/>
  <c r="I29"/>
  <c r="I28"/>
  <c r="I27"/>
  <c r="J22"/>
  <c r="H36" i="2" s="1"/>
  <c r="F31"/>
  <c r="J17" i="8"/>
  <c r="H37" i="2" s="1"/>
  <c r="G13" i="8"/>
  <c r="F27" i="2" s="1"/>
  <c r="G11" i="8"/>
  <c r="F26" i="2" l="1"/>
  <c r="H27" s="1"/>
  <c r="G15" i="8"/>
  <c r="J15" s="1"/>
  <c r="I36" i="5"/>
  <c r="J17" i="6" s="1"/>
  <c r="J16"/>
  <c r="I25" i="8"/>
  <c r="C35" i="5"/>
  <c r="J34"/>
  <c r="H45" i="2"/>
  <c r="I43" i="5" l="1"/>
  <c r="C36"/>
  <c r="J35"/>
  <c r="R6" i="6"/>
  <c r="D10"/>
  <c r="A7" i="2"/>
  <c r="C43" i="5" l="1"/>
  <c r="J36"/>
  <c r="J43" s="1"/>
  <c r="K4" i="6"/>
  <c r="J4"/>
  <c r="G44" i="2"/>
  <c r="G43"/>
  <c r="D84"/>
  <c r="F70"/>
  <c r="F71"/>
  <c r="F72"/>
  <c r="F73"/>
  <c r="F74"/>
  <c r="F75"/>
  <c r="F76"/>
  <c r="F77"/>
  <c r="F78"/>
  <c r="F79"/>
  <c r="F80"/>
  <c r="F69"/>
  <c r="A87"/>
  <c r="I83"/>
  <c r="D83"/>
  <c r="H54"/>
  <c r="H53"/>
  <c r="H52"/>
  <c r="H51"/>
  <c r="H50"/>
  <c r="H49"/>
  <c r="H48"/>
  <c r="G9"/>
  <c r="E9"/>
  <c r="A9"/>
  <c r="G7"/>
  <c r="I6"/>
  <c r="G6"/>
  <c r="D6"/>
  <c r="A6"/>
  <c r="G33"/>
  <c r="S7" i="6"/>
  <c r="S8"/>
  <c r="S9"/>
  <c r="S10"/>
  <c r="S11"/>
  <c r="S12"/>
  <c r="S13"/>
  <c r="S14"/>
  <c r="S15"/>
  <c r="S16"/>
  <c r="S17"/>
  <c r="S6"/>
  <c r="Q6"/>
  <c r="O7"/>
  <c r="O6"/>
  <c r="N6"/>
  <c r="E6"/>
  <c r="J6"/>
  <c r="H6"/>
  <c r="F82" i="2" l="1"/>
  <c r="B85" s="1"/>
  <c r="J24" i="6"/>
  <c r="S24"/>
  <c r="H24"/>
  <c r="I54" i="2"/>
  <c r="I37"/>
  <c r="D6" i="6"/>
  <c r="E3"/>
  <c r="T3"/>
  <c r="K3"/>
  <c r="C3"/>
  <c r="P2"/>
  <c r="E2"/>
  <c r="I64" i="2"/>
  <c r="Q7" i="6"/>
  <c r="N7"/>
  <c r="G6"/>
  <c r="M11" l="1"/>
  <c r="R7"/>
  <c r="D11"/>
  <c r="D12"/>
  <c r="F6"/>
  <c r="D7"/>
  <c r="E7"/>
  <c r="O8"/>
  <c r="L6" l="1"/>
  <c r="M6"/>
  <c r="M7"/>
  <c r="T7" s="1"/>
  <c r="M8"/>
  <c r="M10"/>
  <c r="D8"/>
  <c r="R8"/>
  <c r="D9"/>
  <c r="O9"/>
  <c r="E8"/>
  <c r="N8"/>
  <c r="Q8"/>
  <c r="T6" l="1"/>
  <c r="L7"/>
  <c r="U7" s="1"/>
  <c r="M12"/>
  <c r="D13"/>
  <c r="L8"/>
  <c r="R9"/>
  <c r="T8"/>
  <c r="O10"/>
  <c r="Q9"/>
  <c r="E9"/>
  <c r="N9"/>
  <c r="U6" l="1"/>
  <c r="U8"/>
  <c r="L9"/>
  <c r="M9"/>
  <c r="D14"/>
  <c r="M13"/>
  <c r="R10"/>
  <c r="E10"/>
  <c r="L10" s="1"/>
  <c r="O11"/>
  <c r="Q10"/>
  <c r="N10"/>
  <c r="T9" l="1"/>
  <c r="M14"/>
  <c r="D15"/>
  <c r="R11"/>
  <c r="T10"/>
  <c r="U10" s="1"/>
  <c r="Q11"/>
  <c r="N11"/>
  <c r="O12"/>
  <c r="E11"/>
  <c r="L11" s="1"/>
  <c r="U9" l="1"/>
  <c r="M16"/>
  <c r="D16"/>
  <c r="R12"/>
  <c r="T11"/>
  <c r="U11" s="1"/>
  <c r="O13"/>
  <c r="Q12"/>
  <c r="N12"/>
  <c r="E12"/>
  <c r="L12" s="1"/>
  <c r="M15" l="1"/>
  <c r="M17"/>
  <c r="D17"/>
  <c r="D24" s="1"/>
  <c r="R13"/>
  <c r="T12"/>
  <c r="U12" s="1"/>
  <c r="Q13"/>
  <c r="O14"/>
  <c r="E13"/>
  <c r="L13" s="1"/>
  <c r="N13"/>
  <c r="M24" l="1"/>
  <c r="F24"/>
  <c r="G24"/>
  <c r="R14"/>
  <c r="E14"/>
  <c r="L14" s="1"/>
  <c r="O15"/>
  <c r="N14"/>
  <c r="Q14"/>
  <c r="T13"/>
  <c r="U13" s="1"/>
  <c r="G41" i="2" l="1"/>
  <c r="R15" i="6"/>
  <c r="T14"/>
  <c r="U14" s="1"/>
  <c r="N15"/>
  <c r="E15"/>
  <c r="L15" s="1"/>
  <c r="Q15"/>
  <c r="O16"/>
  <c r="R17" l="1"/>
  <c r="R16"/>
  <c r="T15"/>
  <c r="U15" s="1"/>
  <c r="O17"/>
  <c r="O24" s="1"/>
  <c r="E16"/>
  <c r="L16" s="1"/>
  <c r="N16"/>
  <c r="Q16"/>
  <c r="R24" l="1"/>
  <c r="G42" i="2"/>
  <c r="I36" i="8"/>
  <c r="J36" s="1"/>
  <c r="N17" i="6"/>
  <c r="N24" s="1"/>
  <c r="Q17"/>
  <c r="Q24" s="1"/>
  <c r="E17"/>
  <c r="T16"/>
  <c r="U16" s="1"/>
  <c r="L17" l="1"/>
  <c r="L24" s="1"/>
  <c r="J8" i="8" s="1"/>
  <c r="E24" i="6"/>
  <c r="H44" i="2"/>
  <c r="T17" i="6"/>
  <c r="T24" s="1"/>
  <c r="J46" i="8" l="1"/>
  <c r="I44" i="2"/>
  <c r="I55" s="1"/>
  <c r="J16" i="8"/>
  <c r="G19" i="2"/>
  <c r="U17" i="6"/>
  <c r="U24" s="1"/>
  <c r="J18" i="8" l="1"/>
  <c r="J21" s="1"/>
  <c r="J23" s="1"/>
  <c r="I47" s="1"/>
  <c r="J47" s="1"/>
  <c r="I50" s="1"/>
  <c r="H22" i="2"/>
  <c r="H29" s="1"/>
  <c r="H34" s="1"/>
  <c r="I51" i="8" l="1"/>
  <c r="I52"/>
  <c r="I38" i="2"/>
  <c r="H56" s="1"/>
  <c r="I56" s="1"/>
  <c r="I53" i="8" l="1"/>
  <c r="I57" i="2" s="1"/>
  <c r="J54" i="8" l="1"/>
  <c r="J55" s="1"/>
  <c r="I59" i="2" s="1"/>
  <c r="I60" s="1"/>
  <c r="I58" l="1"/>
  <c r="J56" i="8"/>
  <c r="J57" l="1"/>
  <c r="J59" l="1"/>
  <c r="I63" i="2" s="1"/>
  <c r="I61"/>
  <c r="J61" i="8"/>
  <c r="I65" i="2" s="1"/>
  <c r="J62" i="8"/>
  <c r="I66" i="2" s="1"/>
</calcChain>
</file>

<file path=xl/comments1.xml><?xml version="1.0" encoding="utf-8"?>
<comments xmlns="http://schemas.openxmlformats.org/spreadsheetml/2006/main">
  <authors>
    <author>city</author>
  </authors>
  <commentList>
    <comment ref="J20" authorId="0">
      <text>
        <r>
          <rPr>
            <b/>
            <sz val="9"/>
            <color indexed="81"/>
            <rFont val="Tahoma"/>
            <family val="2"/>
          </rPr>
          <t>In case of construction of House Fill amount in This cell.
&amp; leave blank the above cell</t>
        </r>
      </text>
    </comment>
  </commentList>
</comments>
</file>

<file path=xl/sharedStrings.xml><?xml version="1.0" encoding="utf-8"?>
<sst xmlns="http://schemas.openxmlformats.org/spreadsheetml/2006/main" count="405" uniqueCount="314">
  <si>
    <t>( To be submitted in triplicate alongwith Attested Photostat copies of savings mentioned in Item No. G)</t>
  </si>
  <si>
    <t>Rs.</t>
  </si>
  <si>
    <t>A.</t>
  </si>
  <si>
    <t>Salary and other Beninifits:</t>
  </si>
  <si>
    <t>B.</t>
  </si>
  <si>
    <t>Less: Income exemptu/s 10</t>
  </si>
  <si>
    <t>House Rent Allowance</t>
  </si>
  <si>
    <t>Fixed Conveyance Allowance (su. To actual expe)</t>
  </si>
  <si>
    <t>Total</t>
  </si>
  <si>
    <t>Income from Salary</t>
  </si>
  <si>
    <t>C</t>
  </si>
  <si>
    <t>Add: Income From House Property</t>
  </si>
  <si>
    <t>D</t>
  </si>
  <si>
    <t>Less : interest paid in case of self occupied residential house(upto Rs.30,000)</t>
  </si>
  <si>
    <t>balance</t>
  </si>
  <si>
    <t>E</t>
  </si>
  <si>
    <r>
      <t>Add: income from other sources</t>
    </r>
    <r>
      <rPr>
        <b/>
        <sz val="8"/>
        <rFont val="Arial"/>
        <family val="2"/>
      </rPr>
      <t xml:space="preserve"> </t>
    </r>
    <r>
      <rPr>
        <sz val="8"/>
        <rFont val="Arial"/>
        <family val="2"/>
      </rPr>
      <t>including Interest from bank and other deposits or investments</t>
    </r>
  </si>
  <si>
    <t>F</t>
  </si>
  <si>
    <t>Gross Total Income</t>
  </si>
  <si>
    <t>G</t>
  </si>
  <si>
    <t>Less: Deduction u/s 80c to 80ccf( Savings and investments made during the year)</t>
  </si>
  <si>
    <t>a</t>
  </si>
  <si>
    <t>G.P.F.-contribution towards Provident Fund</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</si>
  <si>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</si>
  <si>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</si>
  <si>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</si>
  <si>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</si>
  <si>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</si>
  <si>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</si>
  <si>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</si>
  <si>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</si>
  <si>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</si>
  <si>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</si>
  <si>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</si>
  <si>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</si>
  <si>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</si>
  <si>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</si>
  <si>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i</t>
  </si>
  <si>
    <t>PPF</t>
  </si>
  <si>
    <t>j</t>
  </si>
  <si>
    <t>k</t>
  </si>
  <si>
    <t>H</t>
  </si>
  <si>
    <t>Less: Deductions u/s 80D to 80U</t>
  </si>
  <si>
    <t xml:space="preserve">I </t>
  </si>
  <si>
    <t>Taxable Income(rounde off to nearest ten rupees)</t>
  </si>
  <si>
    <t>J</t>
  </si>
  <si>
    <t>Computation of Tax</t>
  </si>
  <si>
    <t>rate</t>
  </si>
  <si>
    <t>amount</t>
  </si>
  <si>
    <t>nil</t>
  </si>
  <si>
    <t>TOTAL</t>
  </si>
  <si>
    <t>K</t>
  </si>
  <si>
    <t>Education Cess &amp;Higher Education cess@ 3% of above</t>
  </si>
  <si>
    <t>L</t>
  </si>
  <si>
    <t>M</t>
  </si>
  <si>
    <r>
      <t xml:space="preserve">Tax Deduced at source </t>
    </r>
    <r>
      <rPr>
        <sz val="9"/>
        <rFont val="Arial"/>
        <family val="2"/>
      </rPr>
      <t>(enclose certificates) issued u/s 203</t>
    </r>
  </si>
  <si>
    <t>N</t>
  </si>
  <si>
    <t>verification</t>
  </si>
  <si>
    <t>Place……………………..……</t>
  </si>
  <si>
    <t>………………</t>
  </si>
  <si>
    <t>Date…………</t>
  </si>
  <si>
    <t>……………</t>
  </si>
  <si>
    <t>signature of employee</t>
  </si>
  <si>
    <t>head of office</t>
  </si>
  <si>
    <t>Checked by</t>
  </si>
  <si>
    <t>Others</t>
  </si>
  <si>
    <t>l</t>
  </si>
  <si>
    <t>Rajive Gandhi Equity Saving Scheme( Deduction Up to 50% of Max. 50,000)</t>
  </si>
  <si>
    <t xml:space="preserve">3. Rs 5,00,001 to Rs 10,00,000 </t>
  </si>
  <si>
    <t>4. Exceeding Rs 10000001</t>
  </si>
  <si>
    <t>Total Deduction from 80C to 80U</t>
  </si>
  <si>
    <t>Name of employee</t>
  </si>
  <si>
    <t>Name of office</t>
  </si>
  <si>
    <t>Father's Name</t>
  </si>
  <si>
    <t>Date</t>
  </si>
  <si>
    <t>Place</t>
  </si>
  <si>
    <t>Company/Individual</t>
  </si>
  <si>
    <t>Name of Head of Office</t>
  </si>
  <si>
    <t>Designation of Head of office</t>
  </si>
  <si>
    <t>PAN No. of Employee</t>
  </si>
  <si>
    <t>PAN No. of Employer</t>
  </si>
  <si>
    <t>TAN No. of Employer</t>
  </si>
  <si>
    <t>A</t>
  </si>
  <si>
    <t>Double Click on the Yellow cell and Edit the yellow Cell</t>
  </si>
  <si>
    <t>B</t>
  </si>
  <si>
    <t>Individual</t>
  </si>
  <si>
    <t>MONTH &amp;Year</t>
  </si>
  <si>
    <t>Basic +Grade Pay</t>
  </si>
  <si>
    <t>Conv.  Allown/SP          If any</t>
  </si>
  <si>
    <t>D.A.</t>
  </si>
  <si>
    <t>Put D.A. Rate of %</t>
  </si>
  <si>
    <t>H.R.A.</t>
  </si>
  <si>
    <t>M.A.</t>
  </si>
  <si>
    <t>G.I.S.</t>
  </si>
  <si>
    <t>H.B.  ADV</t>
  </si>
  <si>
    <t>Computer Loan</t>
  </si>
  <si>
    <t>Advance Income tax Paid</t>
  </si>
  <si>
    <t>N.S.C.</t>
  </si>
  <si>
    <t>DA Arear</t>
  </si>
  <si>
    <t>Child Edu.</t>
  </si>
  <si>
    <t>LTC</t>
  </si>
  <si>
    <t>S.N.</t>
  </si>
  <si>
    <t>MONTH &amp; Year</t>
  </si>
  <si>
    <t>B.Pay + Grade Pay</t>
  </si>
  <si>
    <t>PP/SP</t>
  </si>
  <si>
    <t>CCA</t>
  </si>
  <si>
    <t>G.P.F./NPS</t>
  </si>
  <si>
    <t>PLI/LIC</t>
  </si>
  <si>
    <t xml:space="preserve">income tax </t>
  </si>
  <si>
    <t>Total (12to18)</t>
  </si>
  <si>
    <t>Net       (11-19)</t>
  </si>
  <si>
    <t>DA Arrear</t>
  </si>
  <si>
    <t>Child Edu</t>
  </si>
  <si>
    <t xml:space="preserve">If the Employee is a Handicapped Employee the P.Tax is Exempted </t>
  </si>
  <si>
    <t>Signature of Employee</t>
  </si>
  <si>
    <t>Designation</t>
  </si>
  <si>
    <t>FORM NO.16</t>
  </si>
  <si>
    <t xml:space="preserve">Certificate under section 203 of the Income-tax Act, 1961 for Tax deducted at source from Income chargable under the head on Salary </t>
  </si>
  <si>
    <t>Name and address of the Employer</t>
  </si>
  <si>
    <t>Name and designation of the employee</t>
  </si>
  <si>
    <t>PAN NO.of  Deductor</t>
  </si>
  <si>
    <t>TAN No.of the Deductor</t>
  </si>
  <si>
    <t>PAN NO. of the Employee</t>
  </si>
  <si>
    <t>Acknowledgement Nos. of all quarterly statements of TDS under sub-section (3) of section 200 as provided by TIN Facilitation Centre or NSDLWebsite.</t>
  </si>
  <si>
    <t>Period</t>
  </si>
  <si>
    <t>Assessment Year</t>
  </si>
  <si>
    <t>Quarter</t>
  </si>
  <si>
    <t>Acknowledgement No</t>
  </si>
  <si>
    <t>From</t>
  </si>
  <si>
    <t>To</t>
  </si>
  <si>
    <t>Q 1</t>
  </si>
  <si>
    <t>Q 2</t>
  </si>
  <si>
    <t>Q 3</t>
  </si>
  <si>
    <t>Q 4</t>
  </si>
  <si>
    <t xml:space="preserve">DETAILS OF TAX DEDUCTED AND DEPOSITED INTO CERTRAL GOVERNMENT ACCOUNT                                              </t>
  </si>
  <si>
    <t xml:space="preserve">Gross Salary </t>
  </si>
  <si>
    <t>IN RUPEES</t>
  </si>
  <si>
    <t xml:space="preserve">(a) </t>
  </si>
  <si>
    <t>Salary as per provisions contained in section 17(1)</t>
  </si>
  <si>
    <t xml:space="preserve">(b) </t>
  </si>
  <si>
    <t>Value of perquisites under section 17(2)(as per Form No. 12BA,wherever applicable)</t>
  </si>
  <si>
    <t xml:space="preserve">(c) </t>
  </si>
  <si>
    <t>Profits in lieu of salary under section 17(3)(as per Form No. 12BA, wherever applicable)</t>
  </si>
  <si>
    <t xml:space="preserve">(d) </t>
  </si>
  <si>
    <t xml:space="preserve">Less: Allowance to the extent exempt u/s 10 </t>
  </si>
  <si>
    <t>Allowance</t>
  </si>
  <si>
    <t>HRA Exempt( U/s 10(13A)</t>
  </si>
  <si>
    <t>Conv.Alw.exempt(U/s 10(14)(i)</t>
  </si>
  <si>
    <t xml:space="preserve">Balance(1-2) </t>
  </si>
  <si>
    <t xml:space="preserve">Deductions : </t>
  </si>
  <si>
    <t>(b)</t>
  </si>
  <si>
    <t>Tax on employment</t>
  </si>
  <si>
    <t>Aggregate of 4(a) to (b)</t>
  </si>
  <si>
    <t xml:space="preserve">Income chargeable under the head 'salaries'                                                                                                                                                    (3-5) </t>
  </si>
  <si>
    <t xml:space="preserve">Add: Any other income reported by the employee </t>
  </si>
  <si>
    <t xml:space="preserve">Gross total income (6+7) </t>
  </si>
  <si>
    <t xml:space="preserve">Deductions under Chapter VIA </t>
  </si>
  <si>
    <t xml:space="preserve"> U/s 80C (Aggregate amount Max.Rs.1,20,000/-)                                     </t>
  </si>
  <si>
    <t>Gross Amount</t>
  </si>
  <si>
    <t>Deductible Amount Rs.</t>
  </si>
  <si>
    <t>(a)(i)Sec.80C-G.P.F.</t>
  </si>
  <si>
    <t>(ii) G.I.S.</t>
  </si>
  <si>
    <t xml:space="preserve"> Other sections e.g.,80E,80G,etc under chapter VI </t>
  </si>
  <si>
    <t>Qulfy amount</t>
  </si>
  <si>
    <t>(a)</t>
  </si>
  <si>
    <t>Section</t>
  </si>
  <si>
    <t>80 E</t>
  </si>
  <si>
    <t>80 G</t>
  </si>
  <si>
    <t>©</t>
  </si>
  <si>
    <t>80U</t>
  </si>
  <si>
    <t>80DD</t>
  </si>
  <si>
    <t xml:space="preserve">(e) </t>
  </si>
  <si>
    <t>80D</t>
  </si>
  <si>
    <t>f)</t>
  </si>
  <si>
    <t>80CC</t>
  </si>
  <si>
    <t>G)</t>
  </si>
  <si>
    <t>80DDB</t>
  </si>
  <si>
    <t xml:space="preserve">Aggregate of deductible amount under Chap. VIA </t>
  </si>
  <si>
    <t xml:space="preserve">Total Income (8-10) </t>
  </si>
  <si>
    <t>DETAILS OF TAX DEDUCTED AND DEPOSITED INTO CERTRAL GOVERNMENT ACCOUNT                                              (The employer is to provide transaction-wise details of tax deducted and deposited)</t>
  </si>
  <si>
    <t>Sl. No</t>
  </si>
  <si>
    <t>TDS Rs.</t>
  </si>
  <si>
    <t>Surcharge Rs.</t>
  </si>
  <si>
    <t>Education Cess Rs.</t>
  </si>
  <si>
    <t>Total Tax Deposited Rs.</t>
  </si>
  <si>
    <t>Cheque No/DD No (if any)</t>
  </si>
  <si>
    <t>BSR Code of Bank Branch</t>
  </si>
  <si>
    <t>Dt.of which tax deposited (dd/mm/yy</t>
  </si>
  <si>
    <t>Transfer voucher No/Challan Identification No.</t>
  </si>
  <si>
    <t>I,</t>
  </si>
  <si>
    <t xml:space="preserve">son/daughter of </t>
  </si>
  <si>
    <t xml:space="preserve">working in the capacity of </t>
  </si>
  <si>
    <t>(designation)</t>
  </si>
  <si>
    <t>do hereby certify that a sum of Rs</t>
  </si>
  <si>
    <t>Rupees</t>
  </si>
  <si>
    <t>(In words)</t>
  </si>
  <si>
    <t>Signature of the person responsible</t>
  </si>
  <si>
    <t>Designation of Employee</t>
  </si>
  <si>
    <t>Name of Employee ……………………………</t>
  </si>
  <si>
    <t xml:space="preserve">      Designation ….. </t>
  </si>
  <si>
    <t>Office-…………..</t>
  </si>
  <si>
    <t>Residential …….</t>
  </si>
  <si>
    <t>Other Arrear</t>
  </si>
  <si>
    <t>Travel Concession or Assistance</t>
  </si>
  <si>
    <t>Income From House Property</t>
  </si>
  <si>
    <t>Interest paid in case of self occupied residential house(upto Rs.30,000)</t>
  </si>
  <si>
    <r>
      <t>Income from other sources</t>
    </r>
    <r>
      <rPr>
        <b/>
        <sz val="8"/>
        <rFont val="Arial"/>
        <family val="2"/>
      </rPr>
      <t xml:space="preserve"> </t>
    </r>
    <r>
      <rPr>
        <sz val="8"/>
        <rFont val="Arial"/>
        <family val="2"/>
      </rPr>
      <t>including Interest from bank and other deposits or investments</t>
    </r>
  </si>
  <si>
    <t>Income exemptu/s 10</t>
  </si>
  <si>
    <t>House Rent Allowance  (Please see the rule before filling this colmn)</t>
  </si>
  <si>
    <t>Deductions u/s 80D to 80U (Please see the rule before filling this colmn)</t>
  </si>
  <si>
    <t>(iii) L.I.C.+P,L.I.+U.LIP+Tuition Fees+NSC</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</si>
  <si>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information</t>
  </si>
  <si>
    <t xml:space="preserve">l </t>
  </si>
  <si>
    <t>U/S 80 CCG Rajive Gandhi Equity Saving Scheme</t>
  </si>
  <si>
    <t xml:space="preserve">C </t>
  </si>
  <si>
    <t>a)Income form N.S.C./Bank int. etc.</t>
  </si>
  <si>
    <t>b)Income From House Property</t>
  </si>
  <si>
    <t>Name of Father of Head of Office</t>
  </si>
  <si>
    <t>(iv) H.B.A.(Principal)</t>
  </si>
  <si>
    <t>has been deducted at source and paid to the credit of the Central Government. I further certify that the information given above is true and correct based on the books of account, documents and other available records.</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</si>
  <si>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</si>
  <si>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r>
      <t>[</t>
    </r>
    <r>
      <rPr>
        <b/>
        <sz val="10"/>
        <rFont val="TTE6A37AB8t00"/>
      </rPr>
      <t xml:space="preserve">See </t>
    </r>
    <r>
      <rPr>
        <b/>
        <sz val="10"/>
        <rFont val="Times New Roman"/>
        <family val="1"/>
      </rPr>
      <t xml:space="preserve">rule 31(1)(a)]                      </t>
    </r>
  </si>
  <si>
    <t>Part A</t>
  </si>
  <si>
    <t>Vechile Advance</t>
  </si>
  <si>
    <t>Other Allownce</t>
  </si>
  <si>
    <t>Arrear/ LTC</t>
  </si>
  <si>
    <t>Address of Head of office (Tax Deductor)</t>
  </si>
  <si>
    <r>
      <t xml:space="preserve">FOR STUDY MATERIAL, OLD QUESTION PAPERS, SAMPLE PAPERS, NOTES FOR TET, HCS/IAS, BANKING/SSC, NCERT BOOKS VISIT </t>
    </r>
    <r>
      <rPr>
        <sz val="12"/>
        <rFont val="Calibri"/>
        <family val="2"/>
        <scheme val="minor"/>
      </rPr>
      <t xml:space="preserve">www.rsnotes.in </t>
    </r>
    <r>
      <rPr>
        <sz val="12"/>
        <color rgb="FFFF0000"/>
        <rFont val="Calibri"/>
        <family val="2"/>
        <scheme val="minor"/>
      </rPr>
      <t xml:space="preserve">                                                                                  See Your Salary at </t>
    </r>
    <r>
      <rPr>
        <sz val="12"/>
        <rFont val="Calibri"/>
        <family val="2"/>
        <scheme val="minor"/>
      </rPr>
      <t>www.intraharyana.blogspot.in</t>
    </r>
  </si>
  <si>
    <t>HB Advance</t>
  </si>
  <si>
    <t>Comp &amp; Vechile Loans</t>
  </si>
  <si>
    <t>m</t>
  </si>
  <si>
    <t>I ……………….... Do hereby declare that what is stated above is true to the best of my knowledge</t>
  </si>
  <si>
    <t>Rebet U/S 87A</t>
  </si>
  <si>
    <t>O</t>
  </si>
  <si>
    <t xml:space="preserve">P </t>
  </si>
  <si>
    <t>Q</t>
  </si>
  <si>
    <t>Rebet U/S 89</t>
  </si>
  <si>
    <t>iii</t>
  </si>
  <si>
    <t>Less Under Section 89</t>
  </si>
  <si>
    <t>R</t>
  </si>
  <si>
    <t>S</t>
  </si>
  <si>
    <t>T</t>
  </si>
  <si>
    <t>Total Tax Payable</t>
  </si>
  <si>
    <t>Balance Tax to be paid</t>
  </si>
  <si>
    <t>Refundable Tax Amount</t>
  </si>
  <si>
    <r>
      <t xml:space="preserve">Tax Payable ( </t>
    </r>
    <r>
      <rPr>
        <sz val="9"/>
        <rFont val="Arial"/>
        <family val="2"/>
      </rPr>
      <t>item M+N)</t>
    </r>
  </si>
  <si>
    <t>Tax Payable after rebet U/S 87A (item K-L)</t>
  </si>
  <si>
    <t>Tax On Total  Income</t>
  </si>
  <si>
    <t>80 D (Medical/Insurance Premiam upto 15000)</t>
  </si>
  <si>
    <t xml:space="preserve">ii             </t>
  </si>
  <si>
    <t>80DD (Handicaped Dependent)</t>
  </si>
  <si>
    <t>80CCG(Rajive Gandhi Equity Saving Scheme( Deduction Up to 50% of Max. 50,000)</t>
  </si>
  <si>
    <t xml:space="preserve">80G </t>
  </si>
  <si>
    <t xml:space="preserve">Rebet U/S 89(1) </t>
  </si>
  <si>
    <t>Less Deduction U/S 80E (Interest Paid on Loan for Higher Education)</t>
  </si>
  <si>
    <t>iv</t>
  </si>
  <si>
    <t>v</t>
  </si>
  <si>
    <t>Any other</t>
  </si>
  <si>
    <t>80 D (Medical/Insurance Premiam upto 15000)……………………………………</t>
  </si>
  <si>
    <t>80G …………………………………………</t>
  </si>
  <si>
    <t>Place of your Posting</t>
  </si>
  <si>
    <t>NPS/GPF Advance</t>
  </si>
  <si>
    <t>Full Name with designation</t>
  </si>
  <si>
    <t>Tax Payable</t>
  </si>
  <si>
    <t>4 Months</t>
  </si>
  <si>
    <t xml:space="preserve">Other </t>
  </si>
  <si>
    <t>Sal. Arrear</t>
  </si>
  <si>
    <t>PAN :</t>
  </si>
  <si>
    <t>Name of the employee :</t>
  </si>
  <si>
    <t>Designation :</t>
  </si>
  <si>
    <t>Office Name :</t>
  </si>
  <si>
    <t>(Rs 2,00,000/- in case construction of house is completed from borrowed capital on or after 1.4.99)</t>
  </si>
  <si>
    <t>1. on first Rs 2,50,000</t>
  </si>
  <si>
    <t>2. Rs 2,50,000 to Rs 5,00,000</t>
  </si>
  <si>
    <t>2015-16</t>
  </si>
  <si>
    <t>H.B.Loan Int.(Max-2,00,000/-)      u/s 24(B)</t>
  </si>
  <si>
    <t>Total(limited to Rs 150000)</t>
  </si>
  <si>
    <t xml:space="preserve">a </t>
  </si>
  <si>
    <t xml:space="preserve">b </t>
  </si>
  <si>
    <t>GIS</t>
  </si>
  <si>
    <t>1. First of all Employee should fill up yellow cells in Indroduction part of this software.</t>
  </si>
  <si>
    <t>2. Secondly Employee should fill up his Basic Pay + GP in March and July Months.</t>
  </si>
  <si>
    <t>3. Thirdly Employee can change his salary if his salary is different from normal salary by editing yellow cells.</t>
  </si>
  <si>
    <t>4.  Fill No. of children, arrears and all deductions. Then  check the total salary, arrear and other deductions.</t>
  </si>
  <si>
    <t>5. Fill your Savings, Fees of children, HBA paid in the year, and complete all other entries of indroduction page.</t>
  </si>
  <si>
    <t>6. Now Your Form is complete, you can print statement from second sheet, Tax form from third Sheet, and Form 16 From Fourth sheet of the software.</t>
  </si>
  <si>
    <t>This Software is designed by Sh. Ramesh Kumar Lecturer Mathematics GSSS Dhingsara (Fatehabad)</t>
  </si>
  <si>
    <t>www.officebabu.com and www.intraharyana.blogspot.in Provide best and simple calculator for income tax</t>
  </si>
  <si>
    <t>Salary Statement for the year 2015-16</t>
  </si>
  <si>
    <t>PAN NO……………………………</t>
  </si>
  <si>
    <t>3 Months</t>
  </si>
  <si>
    <t xml:space="preserve">         Jan15 to April 15</t>
  </si>
  <si>
    <t xml:space="preserve">        july15 to Sept.15</t>
  </si>
  <si>
    <t>proforma for Calculation of Income Tax for the year  2015-16</t>
  </si>
  <si>
    <t>( received during financial year 2015-16 )</t>
  </si>
  <si>
    <t>and belief. Verified today the ……………… day of ……………. 2016</t>
  </si>
  <si>
    <t>Downloaded from www.officebabu.com</t>
  </si>
  <si>
    <t>2016-17</t>
  </si>
  <si>
    <t>Name of Employee</t>
  </si>
  <si>
    <t>Father's Name of Employee</t>
  </si>
  <si>
    <t>Name of Office of Employee</t>
  </si>
  <si>
    <t>PAN Of Employee</t>
  </si>
  <si>
    <t>Name of Head of Employee</t>
  </si>
  <si>
    <t>Father's Name of Head of the Office</t>
  </si>
  <si>
    <t>Designation of Head of Office</t>
  </si>
  <si>
    <t>Address of Head of Office</t>
  </si>
  <si>
    <t>PAN of Employer</t>
  </si>
  <si>
    <t>TAN of Employer</t>
  </si>
  <si>
    <t>GPF SUBCRIPTION</t>
  </si>
  <si>
    <t>GPF ADVANCE</t>
  </si>
  <si>
    <t>Education Allowance Rs. 100/- per Month Per Child</t>
  </si>
  <si>
    <t xml:space="preserve">Pay Calculation Sheet for -Income Tax Calculation ,for the financial year 2015-16,  Assessment Year 2016-17                                                                                                                                                                                                                                                                               </t>
  </si>
  <si>
    <t>GPF Contribution</t>
  </si>
  <si>
    <t>This Income Tax Software is only for employee with fixed pay and Guest Teachers</t>
  </si>
</sst>
</file>

<file path=xl/styles.xml><?xml version="1.0" encoding="utf-8"?>
<styleSheet xmlns="http://schemas.openxmlformats.org/spreadsheetml/2006/main">
  <numFmts count="4">
    <numFmt numFmtId="43" formatCode="_(* #,##0.00_);_(* \(#,##0.00\);_(* &quot;-&quot;??_);_(@_)"/>
    <numFmt numFmtId="164" formatCode="0;[Red]0"/>
    <numFmt numFmtId="165" formatCode="_(* #,##0_);_(* \(#,##0\);_(* &quot;-&quot;??_);_(@_)"/>
    <numFmt numFmtId="166" formatCode="_(* #,##0.0_);_(* \(#,##0.0\);_(* &quot;-&quot;??_);_(@_)"/>
  </numFmts>
  <fonts count="62">
    <font>
      <sz val="11"/>
      <color theme="1"/>
      <name val="Calibri"/>
      <family val="2"/>
      <scheme val="minor"/>
    </font>
    <font>
      <sz val="11"/>
      <color theme="1"/>
      <name val="Calibri"/>
      <family val="2"/>
      <scheme val="minor"/>
    </font>
    <font>
      <b/>
      <sz val="11"/>
      <name val="Arial"/>
      <family val="2"/>
    </font>
    <font>
      <sz val="8"/>
      <name val="Arial"/>
      <family val="2"/>
    </font>
    <font>
      <b/>
      <sz val="9"/>
      <name val="Arial"/>
      <family val="2"/>
    </font>
    <font>
      <sz val="9"/>
      <name val="Arial"/>
      <family val="2"/>
    </font>
    <font>
      <sz val="8"/>
      <name val="Arial"/>
      <family val="2"/>
    </font>
    <font>
      <b/>
      <sz val="10"/>
      <name val="Arial"/>
      <family val="2"/>
    </font>
    <font>
      <sz val="9"/>
      <name val="Arial"/>
      <family val="2"/>
    </font>
    <font>
      <b/>
      <sz val="8"/>
      <name val="Arial"/>
      <family val="2"/>
    </font>
    <font>
      <b/>
      <sz val="9"/>
      <color indexed="81"/>
      <name val="Tahoma"/>
      <family val="2"/>
    </font>
    <font>
      <sz val="14"/>
      <color rgb="FFFF0000"/>
      <name val="Calibri"/>
      <family val="2"/>
      <scheme val="minor"/>
    </font>
    <font>
      <sz val="10"/>
      <name val="Arial"/>
      <family val="2"/>
    </font>
    <font>
      <b/>
      <i/>
      <sz val="11"/>
      <name val="Arial"/>
      <family val="2"/>
    </font>
    <font>
      <sz val="11"/>
      <name val="Arial"/>
      <family val="2"/>
    </font>
    <font>
      <b/>
      <sz val="8"/>
      <name val="Arial"/>
      <family val="2"/>
    </font>
    <font>
      <b/>
      <sz val="11"/>
      <color indexed="52"/>
      <name val="Calibri"/>
      <family val="2"/>
    </font>
    <font>
      <b/>
      <sz val="8"/>
      <name val="Calibri"/>
      <family val="2"/>
    </font>
    <font>
      <b/>
      <u/>
      <sz val="14"/>
      <color theme="1"/>
      <name val="Calibri"/>
      <family val="2"/>
      <scheme val="minor"/>
    </font>
    <font>
      <b/>
      <sz val="14"/>
      <color theme="1"/>
      <name val="Calibri"/>
      <family val="2"/>
      <scheme val="minor"/>
    </font>
    <font>
      <b/>
      <sz val="10"/>
      <name val="Arial"/>
      <family val="2"/>
    </font>
    <font>
      <b/>
      <sz val="10"/>
      <name val="Calibri"/>
      <family val="2"/>
    </font>
    <font>
      <b/>
      <sz val="12"/>
      <name val="TTE6A21610t00"/>
    </font>
    <font>
      <sz val="12"/>
      <name val="Arial"/>
      <family val="2"/>
    </font>
    <font>
      <b/>
      <sz val="10"/>
      <name val="Times New Roman"/>
      <family val="1"/>
    </font>
    <font>
      <b/>
      <sz val="10"/>
      <name val="TTE6A37AB8t00"/>
    </font>
    <font>
      <b/>
      <sz val="9"/>
      <color indexed="8"/>
      <name val="TTE6A21610t00"/>
    </font>
    <font>
      <b/>
      <sz val="10"/>
      <color indexed="8"/>
      <name val="TTE69FA4B8t00"/>
    </font>
    <font>
      <b/>
      <sz val="10"/>
      <name val="TTE69FA4B8t00"/>
    </font>
    <font>
      <b/>
      <sz val="9"/>
      <color indexed="8"/>
      <name val="TTE69FA4B8t00"/>
    </font>
    <font>
      <b/>
      <sz val="9"/>
      <name val="TTE69FA4B8t00"/>
    </font>
    <font>
      <b/>
      <sz val="11"/>
      <name val="TTE69FA4B8t00"/>
    </font>
    <font>
      <b/>
      <sz val="12"/>
      <name val="TTE69FA4B8t00"/>
    </font>
    <font>
      <sz val="12"/>
      <name val="Arial"/>
      <family val="2"/>
    </font>
    <font>
      <b/>
      <sz val="11"/>
      <color indexed="8"/>
      <name val="TTE69FA4B8t00"/>
    </font>
    <font>
      <sz val="11"/>
      <name val="Arial"/>
      <family val="2"/>
    </font>
    <font>
      <b/>
      <sz val="12"/>
      <color indexed="8"/>
      <name val="TTE69FA4B8t00"/>
    </font>
    <font>
      <b/>
      <sz val="12"/>
      <name val="Arial"/>
      <family val="2"/>
    </font>
    <font>
      <b/>
      <sz val="11"/>
      <name val="Arial"/>
      <family val="2"/>
    </font>
    <font>
      <b/>
      <sz val="9"/>
      <name val="Arial"/>
      <family val="2"/>
    </font>
    <font>
      <b/>
      <sz val="12"/>
      <color theme="1"/>
      <name val="Calibri"/>
      <family val="2"/>
      <scheme val="minor"/>
    </font>
    <font>
      <b/>
      <sz val="6"/>
      <name val="Arial"/>
      <family val="2"/>
    </font>
    <font>
      <b/>
      <sz val="8"/>
      <color indexed="8"/>
      <name val="TTE69FA4B8t00"/>
    </font>
    <font>
      <b/>
      <sz val="6"/>
      <color indexed="8"/>
      <name val="TTE69FA4B8t00"/>
    </font>
    <font>
      <b/>
      <sz val="8"/>
      <color indexed="8"/>
      <name val="TTE6A21610t00"/>
    </font>
    <font>
      <sz val="8"/>
      <color theme="1"/>
      <name val="Calibri"/>
      <family val="2"/>
      <scheme val="minor"/>
    </font>
    <font>
      <sz val="8"/>
      <color indexed="8"/>
      <name val="TTE6A21610t00"/>
    </font>
    <font>
      <b/>
      <sz val="8"/>
      <name val="TTE69FA4B8t00"/>
    </font>
    <font>
      <sz val="12"/>
      <color rgb="FFFF0000"/>
      <name val="Calibri"/>
      <family val="2"/>
      <scheme val="minor"/>
    </font>
    <font>
      <b/>
      <sz val="18"/>
      <color rgb="FFFF0000"/>
      <name val="Algerian"/>
      <family val="5"/>
    </font>
    <font>
      <sz val="18"/>
      <color rgb="FFFF0000"/>
      <name val="Calibri"/>
      <family val="2"/>
      <scheme val="minor"/>
    </font>
    <font>
      <sz val="11"/>
      <color rgb="FF0000FF"/>
      <name val="Algerian"/>
      <family val="5"/>
    </font>
    <font>
      <sz val="12"/>
      <name val="Calibri"/>
      <family val="2"/>
      <scheme val="minor"/>
    </font>
    <font>
      <b/>
      <sz val="11"/>
      <color theme="1"/>
      <name val="Calibri"/>
      <family val="2"/>
      <scheme val="minor"/>
    </font>
    <font>
      <sz val="8"/>
      <name val="Arial"/>
      <family val="2"/>
    </font>
    <font>
      <sz val="9"/>
      <name val="Arial"/>
      <family val="2"/>
    </font>
    <font>
      <sz val="6"/>
      <color theme="1"/>
      <name val="Calibri"/>
      <family val="2"/>
      <scheme val="minor"/>
    </font>
    <font>
      <sz val="12"/>
      <color theme="1"/>
      <name val="Calibri"/>
      <family val="2"/>
      <scheme val="minor"/>
    </font>
    <font>
      <sz val="12"/>
      <color theme="1"/>
      <name val="Algerian"/>
      <family val="5"/>
    </font>
    <font>
      <b/>
      <sz val="16"/>
      <color theme="1"/>
      <name val="Calibri"/>
      <family val="2"/>
      <scheme val="minor"/>
    </font>
    <font>
      <sz val="7"/>
      <name val="Arial"/>
      <family val="2"/>
    </font>
    <font>
      <b/>
      <sz val="20"/>
      <color theme="0"/>
      <name val="Calibri"/>
      <family val="2"/>
      <scheme val="minor"/>
    </font>
  </fonts>
  <fills count="2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9" tint="0.39997558519241921"/>
        <bgColor indexed="64"/>
      </patternFill>
    </fill>
    <fill>
      <patternFill patternType="solid">
        <fgColor indexed="22"/>
      </patternFill>
    </fill>
    <fill>
      <patternFill patternType="solid">
        <fgColor rgb="FF00FF99"/>
        <bgColor indexed="64"/>
      </patternFill>
    </fill>
    <fill>
      <patternFill patternType="solid">
        <fgColor rgb="FF0000FF"/>
        <bgColor indexed="64"/>
      </patternFill>
    </fill>
    <fill>
      <patternFill patternType="solid">
        <fgColor rgb="FF00FF00"/>
        <bgColor indexed="64"/>
      </patternFill>
    </fill>
    <fill>
      <patternFill patternType="solid">
        <fgColor rgb="FF00FFFF"/>
        <bgColor indexed="64"/>
      </patternFill>
    </fill>
    <fill>
      <patternFill patternType="solid">
        <fgColor rgb="FFFFFFCC"/>
        <bgColor indexed="64"/>
      </patternFill>
    </fill>
    <fill>
      <patternFill patternType="solid">
        <fgColor rgb="FFCCFFCC"/>
        <bgColor indexed="64"/>
      </patternFill>
    </fill>
    <fill>
      <patternFill patternType="solid">
        <fgColor theme="9" tint="0.79998168889431442"/>
        <bgColor indexed="64"/>
      </patternFill>
    </fill>
    <fill>
      <patternFill patternType="solid">
        <fgColor theme="3" tint="0.79998168889431442"/>
        <bgColor indexed="64"/>
      </patternFill>
    </fill>
  </fills>
  <borders count="1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0" fontId="12" fillId="0" borderId="0"/>
    <xf numFmtId="0" fontId="16" fillId="11" borderId="13" applyNumberFormat="0" applyAlignment="0" applyProtection="0"/>
    <xf numFmtId="0" fontId="12" fillId="0" borderId="0"/>
    <xf numFmtId="0" fontId="16" fillId="11" borderId="13" applyNumberFormat="0" applyAlignment="0" applyProtection="0"/>
    <xf numFmtId="0" fontId="12" fillId="0" borderId="0"/>
  </cellStyleXfs>
  <cellXfs count="513">
    <xf numFmtId="0" fontId="0" fillId="0" borderId="0" xfId="0"/>
    <xf numFmtId="0" fontId="19" fillId="0" borderId="0" xfId="0" applyFont="1"/>
    <xf numFmtId="0" fontId="12" fillId="7" borderId="0" xfId="4" applyFill="1" applyBorder="1"/>
    <xf numFmtId="0" fontId="20" fillId="7" borderId="0" xfId="4" applyFont="1" applyFill="1" applyBorder="1"/>
    <xf numFmtId="0" fontId="2" fillId="7" borderId="0" xfId="4" applyFont="1" applyFill="1" applyBorder="1"/>
    <xf numFmtId="0" fontId="0" fillId="0" borderId="0" xfId="0" applyBorder="1"/>
    <xf numFmtId="0" fontId="15" fillId="2" borderId="9" xfId="2" applyFont="1" applyFill="1" applyBorder="1" applyAlignment="1" applyProtection="1">
      <alignment horizontal="center" vertical="center"/>
      <protection locked="0"/>
    </xf>
    <xf numFmtId="0" fontId="15" fillId="4" borderId="9" xfId="2" applyFont="1" applyFill="1" applyBorder="1" applyAlignment="1" applyProtection="1">
      <alignment horizontal="center" vertical="center"/>
      <protection locked="0"/>
    </xf>
    <xf numFmtId="0" fontId="9" fillId="4" borderId="9" xfId="2" applyFont="1" applyFill="1" applyBorder="1" applyAlignment="1" applyProtection="1">
      <alignment horizontal="center" vertical="center"/>
      <protection locked="0"/>
    </xf>
    <xf numFmtId="0" fontId="17" fillId="4" borderId="9" xfId="3" applyFont="1" applyFill="1" applyBorder="1" applyAlignment="1" applyProtection="1">
      <alignment horizontal="center" vertical="center"/>
      <protection locked="0"/>
    </xf>
    <xf numFmtId="0" fontId="9" fillId="2" borderId="9" xfId="2" applyFont="1" applyFill="1" applyBorder="1" applyAlignment="1" applyProtection="1">
      <alignment horizontal="center" vertical="center"/>
      <protection locked="0"/>
    </xf>
    <xf numFmtId="0" fontId="0" fillId="0" borderId="0" xfId="0" applyAlignment="1">
      <alignment wrapText="1"/>
    </xf>
    <xf numFmtId="0" fontId="3" fillId="5" borderId="6" xfId="0" applyFont="1" applyFill="1" applyBorder="1" applyProtection="1"/>
    <xf numFmtId="0" fontId="3" fillId="5" borderId="0" xfId="0" applyFont="1" applyFill="1" applyBorder="1" applyProtection="1"/>
    <xf numFmtId="0" fontId="3" fillId="5" borderId="1" xfId="0" applyFont="1" applyFill="1" applyBorder="1" applyProtection="1"/>
    <xf numFmtId="0" fontId="0" fillId="5" borderId="0" xfId="0" applyFill="1" applyAlignment="1" applyProtection="1">
      <alignment horizontal="left"/>
    </xf>
    <xf numFmtId="0" fontId="0" fillId="5" borderId="9" xfId="0" applyFill="1" applyBorder="1" applyProtection="1"/>
    <xf numFmtId="0" fontId="0" fillId="0" borderId="9" xfId="0" applyBorder="1" applyProtection="1"/>
    <xf numFmtId="0" fontId="0" fillId="8" borderId="9" xfId="0" applyFill="1" applyBorder="1" applyProtection="1"/>
    <xf numFmtId="0" fontId="0" fillId="4" borderId="9" xfId="0" applyFill="1" applyBorder="1" applyAlignment="1" applyProtection="1">
      <alignment horizontal="left"/>
      <protection locked="0"/>
    </xf>
    <xf numFmtId="0" fontId="7" fillId="7" borderId="11" xfId="4" applyFont="1" applyFill="1" applyBorder="1" applyAlignment="1" applyProtection="1">
      <alignment horizontal="center" vertical="center"/>
      <protection locked="0"/>
    </xf>
    <xf numFmtId="0" fontId="20" fillId="7" borderId="3" xfId="4" applyFont="1" applyFill="1" applyBorder="1" applyAlignment="1" applyProtection="1">
      <alignment horizontal="center" vertical="center" wrapText="1"/>
    </xf>
    <xf numFmtId="0" fontId="20" fillId="7" borderId="9" xfId="4" applyFont="1" applyFill="1" applyBorder="1" applyAlignment="1" applyProtection="1">
      <alignment horizontal="center" vertical="center" wrapText="1"/>
    </xf>
    <xf numFmtId="0" fontId="15" fillId="8" borderId="9" xfId="2" applyFont="1" applyFill="1" applyBorder="1" applyAlignment="1" applyProtection="1">
      <alignment horizontal="center" vertical="center"/>
    </xf>
    <xf numFmtId="0" fontId="47" fillId="16" borderId="9" xfId="6" applyFont="1" applyFill="1" applyBorder="1" applyAlignment="1" applyProtection="1">
      <alignment horizontal="center" vertical="center" wrapText="1"/>
      <protection locked="0"/>
    </xf>
    <xf numFmtId="0" fontId="32" fillId="16" borderId="0" xfId="6" applyFont="1" applyFill="1" applyBorder="1" applyAlignment="1" applyProtection="1">
      <alignment horizontal="center" vertical="center" wrapText="1"/>
      <protection locked="0"/>
    </xf>
    <xf numFmtId="0" fontId="0" fillId="8" borderId="0" xfId="0" applyFill="1" applyBorder="1" applyProtection="1"/>
    <xf numFmtId="0" fontId="3" fillId="0" borderId="9" xfId="0" applyFont="1" applyBorder="1" applyProtection="1"/>
    <xf numFmtId="0" fontId="0" fillId="0" borderId="9" xfId="0" applyFill="1" applyBorder="1" applyProtection="1"/>
    <xf numFmtId="0" fontId="0" fillId="16" borderId="0" xfId="0" applyFill="1" applyBorder="1" applyProtection="1"/>
    <xf numFmtId="0" fontId="0" fillId="17" borderId="0" xfId="0" applyFill="1" applyBorder="1" applyProtection="1"/>
    <xf numFmtId="0" fontId="5" fillId="5" borderId="2" xfId="0" applyFont="1" applyFill="1" applyBorder="1" applyProtection="1"/>
    <xf numFmtId="0" fontId="8" fillId="0" borderId="2" xfId="0" applyFont="1" applyBorder="1" applyProtection="1"/>
    <xf numFmtId="0" fontId="7" fillId="0" borderId="2" xfId="0" applyFont="1" applyBorder="1" applyProtection="1"/>
    <xf numFmtId="0" fontId="0" fillId="5" borderId="2" xfId="0" applyFill="1" applyBorder="1" applyProtection="1"/>
    <xf numFmtId="0" fontId="4" fillId="0" borderId="9" xfId="0" applyFont="1" applyBorder="1" applyProtection="1"/>
    <xf numFmtId="0" fontId="53" fillId="16" borderId="0" xfId="0" applyFont="1" applyFill="1" applyBorder="1" applyProtection="1"/>
    <xf numFmtId="0" fontId="53" fillId="17" borderId="0" xfId="0" applyFont="1" applyFill="1" applyBorder="1" applyProtection="1"/>
    <xf numFmtId="0" fontId="0" fillId="0" borderId="0" xfId="0" applyProtection="1"/>
    <xf numFmtId="0" fontId="55" fillId="0" borderId="2" xfId="0" applyFont="1" applyBorder="1" applyProtection="1"/>
    <xf numFmtId="0" fontId="0" fillId="5" borderId="4" xfId="0" applyFill="1" applyBorder="1" applyAlignment="1" applyProtection="1">
      <alignment horizontal="left"/>
      <protection locked="0"/>
    </xf>
    <xf numFmtId="0" fontId="0" fillId="5" borderId="3" xfId="0" applyFill="1" applyBorder="1" applyProtection="1">
      <protection locked="0"/>
    </xf>
    <xf numFmtId="0" fontId="0" fillId="5" borderId="2" xfId="0" applyFill="1" applyBorder="1" applyAlignment="1" applyProtection="1">
      <alignment horizontal="left"/>
      <protection locked="0"/>
    </xf>
    <xf numFmtId="0" fontId="9" fillId="9" borderId="9" xfId="2" applyFont="1" applyFill="1" applyBorder="1" applyAlignment="1" applyProtection="1">
      <alignment horizontal="center" vertical="center" wrapText="1"/>
    </xf>
    <xf numFmtId="164" fontId="9" fillId="9" borderId="9" xfId="2" applyNumberFormat="1" applyFont="1" applyFill="1" applyBorder="1" applyAlignment="1" applyProtection="1">
      <alignment horizontal="center" vertical="center" wrapText="1"/>
    </xf>
    <xf numFmtId="0" fontId="9" fillId="9" borderId="9" xfId="2" applyFont="1" applyFill="1" applyBorder="1" applyAlignment="1" applyProtection="1">
      <alignment vertical="center" wrapText="1"/>
    </xf>
    <xf numFmtId="0" fontId="9" fillId="9" borderId="9" xfId="2" applyFont="1" applyFill="1" applyBorder="1" applyAlignment="1" applyProtection="1">
      <alignment horizontal="center" vertical="center"/>
    </xf>
    <xf numFmtId="17" fontId="15" fillId="3" borderId="9" xfId="2" applyNumberFormat="1" applyFont="1" applyFill="1" applyBorder="1" applyAlignment="1" applyProtection="1">
      <alignment horizontal="center" vertical="center" wrapText="1"/>
    </xf>
    <xf numFmtId="0" fontId="15" fillId="15" borderId="9" xfId="2" applyFont="1" applyFill="1" applyBorder="1" applyAlignment="1" applyProtection="1">
      <alignment horizontal="center" vertical="center"/>
    </xf>
    <xf numFmtId="164" fontId="15" fillId="15" borderId="9" xfId="2" applyNumberFormat="1"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17" fontId="41" fillId="3" borderId="9" xfId="2" applyNumberFormat="1" applyFont="1" applyFill="1" applyBorder="1" applyAlignment="1" applyProtection="1">
      <alignment horizontal="center" vertical="center" wrapText="1"/>
    </xf>
    <xf numFmtId="0" fontId="9" fillId="15" borderId="9" xfId="2" applyFont="1" applyFill="1" applyBorder="1" applyAlignment="1" applyProtection="1">
      <alignment horizontal="center" vertical="center"/>
    </xf>
    <xf numFmtId="0" fontId="17" fillId="15" borderId="9" xfId="3" applyFont="1" applyFill="1" applyBorder="1" applyAlignment="1" applyProtection="1">
      <alignment horizontal="center" vertical="center"/>
    </xf>
    <xf numFmtId="17" fontId="9" fillId="3" borderId="9" xfId="2" applyNumberFormat="1" applyFont="1" applyFill="1" applyBorder="1" applyAlignment="1" applyProtection="1">
      <alignment horizontal="center" vertical="center" wrapText="1"/>
    </xf>
    <xf numFmtId="0" fontId="12" fillId="15" borderId="9" xfId="2" applyFill="1" applyBorder="1" applyAlignment="1" applyProtection="1">
      <alignment horizontal="center" vertical="center" textRotation="90" wrapText="1"/>
    </xf>
    <xf numFmtId="0" fontId="9" fillId="15" borderId="9" xfId="2" applyFont="1" applyFill="1" applyBorder="1" applyAlignment="1" applyProtection="1">
      <alignment horizontal="center" wrapText="1"/>
    </xf>
    <xf numFmtId="0" fontId="12" fillId="15" borderId="9" xfId="2" applyFill="1" applyBorder="1" applyAlignment="1" applyProtection="1">
      <alignment horizontal="center" vertical="center" textRotation="90"/>
    </xf>
    <xf numFmtId="0" fontId="0" fillId="15" borderId="9" xfId="0" applyFill="1" applyBorder="1" applyProtection="1"/>
    <xf numFmtId="0" fontId="2" fillId="3" borderId="9" xfId="2" applyFont="1" applyFill="1" applyBorder="1" applyAlignment="1" applyProtection="1">
      <alignment horizontal="center" vertical="center" wrapText="1"/>
    </xf>
    <xf numFmtId="0" fontId="2" fillId="3" borderId="9" xfId="2" applyFont="1" applyFill="1" applyBorder="1" applyAlignment="1" applyProtection="1">
      <alignment horizontal="center" vertical="center"/>
    </xf>
    <xf numFmtId="0" fontId="2" fillId="15" borderId="9"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protection locked="0"/>
    </xf>
    <xf numFmtId="0" fontId="15" fillId="10" borderId="9" xfId="2" applyFont="1" applyFill="1" applyBorder="1" applyAlignment="1" applyProtection="1">
      <alignment horizontal="center" vertical="center" wrapText="1"/>
      <protection locked="0"/>
    </xf>
    <xf numFmtId="164" fontId="15" fillId="15" borderId="9" xfId="2" applyNumberFormat="1" applyFont="1" applyFill="1" applyBorder="1" applyAlignment="1" applyProtection="1">
      <alignment horizontal="center" vertical="center"/>
      <protection locked="0"/>
    </xf>
    <xf numFmtId="164" fontId="15" fillId="15" borderId="9" xfId="2" applyNumberFormat="1" applyFont="1" applyFill="1" applyBorder="1" applyAlignment="1" applyProtection="1">
      <alignment horizontal="center" vertical="center" wrapText="1"/>
      <protection locked="0"/>
    </xf>
    <xf numFmtId="164" fontId="12" fillId="15" borderId="9" xfId="2" applyNumberFormat="1" applyFill="1" applyBorder="1" applyAlignment="1" applyProtection="1">
      <alignment horizontal="center" vertical="center" wrapText="1"/>
      <protection locked="0"/>
    </xf>
    <xf numFmtId="164" fontId="12" fillId="15" borderId="9" xfId="2" applyNumberFormat="1" applyFill="1" applyBorder="1" applyAlignment="1" applyProtection="1">
      <alignment horizontal="left" vertical="center" wrapText="1" indent="2"/>
      <protection locked="0"/>
    </xf>
    <xf numFmtId="0" fontId="15" fillId="4" borderId="9" xfId="2" applyFont="1" applyFill="1" applyBorder="1" applyAlignment="1" applyProtection="1">
      <alignment horizontal="center" vertical="top"/>
      <protection locked="0"/>
    </xf>
    <xf numFmtId="0" fontId="45" fillId="0" borderId="0" xfId="0" applyFont="1" applyProtection="1"/>
    <xf numFmtId="0" fontId="9" fillId="0" borderId="9" xfId="6" applyFont="1" applyBorder="1" applyAlignment="1" applyProtection="1">
      <alignment horizontal="center" wrapText="1"/>
    </xf>
    <xf numFmtId="0" fontId="42" fillId="0" borderId="5" xfId="6" applyFont="1" applyBorder="1" applyAlignment="1" applyProtection="1">
      <alignment horizontal="left" vertical="center" wrapText="1"/>
    </xf>
    <xf numFmtId="0" fontId="47" fillId="0" borderId="7" xfId="6" applyFont="1" applyBorder="1" applyAlignment="1" applyProtection="1">
      <alignment horizontal="center" vertical="center" wrapText="1"/>
    </xf>
    <xf numFmtId="0" fontId="9" fillId="0" borderId="6" xfId="6" applyFont="1" applyBorder="1" applyAlignment="1" applyProtection="1">
      <alignment horizontal="center" vertical="center"/>
    </xf>
    <xf numFmtId="0" fontId="47" fillId="0" borderId="8" xfId="6" applyFont="1" applyBorder="1" applyAlignment="1" applyProtection="1">
      <alignment horizontal="left" vertical="center" wrapText="1"/>
    </xf>
    <xf numFmtId="0" fontId="42" fillId="0" borderId="0" xfId="6" applyFont="1" applyBorder="1" applyAlignment="1" applyProtection="1">
      <alignment vertical="center" wrapText="1"/>
    </xf>
    <xf numFmtId="0" fontId="28" fillId="8" borderId="9" xfId="6" applyFont="1" applyFill="1" applyBorder="1" applyAlignment="1" applyProtection="1">
      <alignment horizontal="center" vertical="center" wrapText="1"/>
    </xf>
    <xf numFmtId="0" fontId="3" fillId="0" borderId="0" xfId="6" applyFont="1" applyBorder="1" applyProtection="1"/>
    <xf numFmtId="0" fontId="47" fillId="0" borderId="0" xfId="6" applyFont="1" applyBorder="1" applyAlignment="1" applyProtection="1">
      <alignment horizontal="right" vertical="center" wrapText="1"/>
    </xf>
    <xf numFmtId="0" fontId="42" fillId="0" borderId="12" xfId="6" applyFont="1" applyBorder="1" applyAlignment="1" applyProtection="1">
      <alignment horizontal="right" vertical="center" wrapText="1"/>
    </xf>
    <xf numFmtId="0" fontId="28" fillId="8" borderId="0" xfId="6" applyFont="1" applyFill="1" applyBorder="1" applyAlignment="1" applyProtection="1">
      <alignment horizontal="center" vertical="center" wrapText="1"/>
    </xf>
    <xf numFmtId="0" fontId="3" fillId="0" borderId="8" xfId="6" applyFont="1" applyBorder="1" applyProtection="1"/>
    <xf numFmtId="0" fontId="3" fillId="0" borderId="16" xfId="6" applyFont="1" applyBorder="1" applyAlignment="1" applyProtection="1"/>
    <xf numFmtId="0" fontId="29" fillId="0" borderId="10" xfId="6" applyFont="1" applyBorder="1" applyAlignment="1" applyProtection="1">
      <alignment horizontal="left" vertical="center" wrapText="1"/>
    </xf>
    <xf numFmtId="0" fontId="35" fillId="0" borderId="12" xfId="6" applyFont="1" applyBorder="1" applyProtection="1"/>
    <xf numFmtId="0" fontId="31" fillId="0" borderId="8" xfId="6" applyFont="1" applyBorder="1" applyAlignment="1" applyProtection="1">
      <alignment horizontal="center" vertical="center" wrapText="1"/>
    </xf>
    <xf numFmtId="0" fontId="32" fillId="0" borderId="8" xfId="6" applyFont="1" applyBorder="1" applyAlignment="1" applyProtection="1">
      <alignment vertical="center" wrapText="1"/>
    </xf>
    <xf numFmtId="0" fontId="33" fillId="0" borderId="16" xfId="6" applyFont="1" applyBorder="1" applyAlignment="1" applyProtection="1">
      <alignment wrapText="1"/>
    </xf>
    <xf numFmtId="0" fontId="29" fillId="0" borderId="3" xfId="6" applyFont="1" applyBorder="1" applyAlignment="1" applyProtection="1">
      <alignment horizontal="left" vertical="center" wrapText="1"/>
    </xf>
    <xf numFmtId="0" fontId="42" fillId="0" borderId="3" xfId="6" applyFont="1" applyBorder="1" applyAlignment="1" applyProtection="1">
      <alignment horizontal="left" vertical="center" wrapText="1"/>
    </xf>
    <xf numFmtId="0" fontId="42" fillId="8" borderId="9" xfId="6" applyFont="1" applyFill="1" applyBorder="1" applyAlignment="1" applyProtection="1">
      <alignment horizontal="center" vertical="center" wrapText="1"/>
    </xf>
    <xf numFmtId="0" fontId="3" fillId="0" borderId="12" xfId="6" applyFont="1" applyBorder="1" applyProtection="1"/>
    <xf numFmtId="0" fontId="47" fillId="0" borderId="0" xfId="6" applyFont="1" applyBorder="1" applyAlignment="1" applyProtection="1">
      <alignment horizontal="center" vertical="center" wrapText="1"/>
    </xf>
    <xf numFmtId="0" fontId="47" fillId="0" borderId="8" xfId="6" applyFont="1" applyBorder="1" applyAlignment="1" applyProtection="1">
      <alignment vertical="center" wrapText="1"/>
    </xf>
    <xf numFmtId="0" fontId="3" fillId="0" borderId="16" xfId="6" applyFont="1" applyBorder="1" applyAlignment="1" applyProtection="1">
      <alignment wrapText="1"/>
    </xf>
    <xf numFmtId="0" fontId="42" fillId="0" borderId="8" xfId="6" applyFont="1" applyBorder="1" applyAlignment="1" applyProtection="1">
      <alignment horizontal="left" vertical="center" wrapText="1"/>
    </xf>
    <xf numFmtId="0" fontId="42" fillId="8" borderId="3" xfId="6" applyFont="1" applyFill="1" applyBorder="1" applyAlignment="1" applyProtection="1">
      <alignment horizontal="center" vertical="center" wrapText="1"/>
    </xf>
    <xf numFmtId="0" fontId="47" fillId="8" borderId="0" xfId="6" applyFont="1" applyFill="1" applyBorder="1" applyAlignment="1" applyProtection="1">
      <alignment horizontal="center" vertical="center" wrapText="1"/>
    </xf>
    <xf numFmtId="0" fontId="47" fillId="0" borderId="12" xfId="6" applyFont="1" applyBorder="1" applyAlignment="1" applyProtection="1">
      <alignment horizontal="right" vertical="center" wrapText="1"/>
    </xf>
    <xf numFmtId="0" fontId="29" fillId="0" borderId="8" xfId="6" applyFont="1" applyBorder="1" applyAlignment="1" applyProtection="1">
      <alignment horizontal="left" vertical="center" wrapText="1"/>
    </xf>
    <xf numFmtId="0" fontId="12" fillId="0" borderId="0" xfId="6" applyBorder="1" applyProtection="1"/>
    <xf numFmtId="0" fontId="12" fillId="0" borderId="8" xfId="6" applyBorder="1" applyProtection="1"/>
    <xf numFmtId="0" fontId="31" fillId="0" borderId="0" xfId="6" applyFont="1" applyBorder="1" applyAlignment="1" applyProtection="1">
      <alignment vertical="center" wrapText="1"/>
    </xf>
    <xf numFmtId="0" fontId="30" fillId="0" borderId="8" xfId="6" applyFont="1" applyBorder="1" applyAlignment="1" applyProtection="1">
      <alignment horizontal="left" vertical="center" wrapText="1"/>
    </xf>
    <xf numFmtId="0" fontId="29" fillId="0" borderId="0" xfId="6" applyFont="1" applyBorder="1" applyAlignment="1" applyProtection="1">
      <alignment vertical="center" wrapText="1"/>
    </xf>
    <xf numFmtId="0" fontId="37" fillId="8" borderId="0" xfId="6" applyFont="1" applyFill="1" applyBorder="1" applyAlignment="1" applyProtection="1">
      <alignment horizontal="center"/>
    </xf>
    <xf numFmtId="0" fontId="31" fillId="0" borderId="12" xfId="6" applyFont="1" applyBorder="1" applyAlignment="1" applyProtection="1">
      <alignment horizontal="center" vertical="center" wrapText="1"/>
    </xf>
    <xf numFmtId="0" fontId="12" fillId="0" borderId="0" xfId="6" applyBorder="1" applyAlignment="1" applyProtection="1"/>
    <xf numFmtId="0" fontId="31" fillId="8" borderId="12" xfId="6" applyFont="1" applyFill="1" applyBorder="1" applyAlignment="1" applyProtection="1">
      <alignment horizontal="center" vertical="center" wrapText="1"/>
    </xf>
    <xf numFmtId="0" fontId="35" fillId="0" borderId="0" xfId="6" applyFont="1" applyBorder="1" applyProtection="1"/>
    <xf numFmtId="0" fontId="38" fillId="8" borderId="0" xfId="6" applyFont="1" applyFill="1" applyBorder="1" applyAlignment="1" applyProtection="1">
      <alignment horizontal="right" vertical="center" wrapText="1"/>
    </xf>
    <xf numFmtId="0" fontId="31" fillId="0" borderId="0" xfId="6" applyFont="1" applyBorder="1" applyAlignment="1" applyProtection="1">
      <alignment horizontal="right" vertical="center" wrapText="1"/>
    </xf>
    <xf numFmtId="0" fontId="30" fillId="0" borderId="0" xfId="6" applyFont="1" applyBorder="1" applyAlignment="1" applyProtection="1">
      <alignment horizontal="left" vertical="center" wrapText="1"/>
    </xf>
    <xf numFmtId="0" fontId="2" fillId="0" borderId="16" xfId="6" applyFont="1" applyBorder="1" applyAlignment="1" applyProtection="1">
      <alignment horizontal="right"/>
    </xf>
    <xf numFmtId="0" fontId="34" fillId="8" borderId="12" xfId="6" applyFont="1" applyFill="1" applyBorder="1" applyAlignment="1" applyProtection="1">
      <alignment horizontal="right" vertical="center" wrapText="1"/>
    </xf>
    <xf numFmtId="0" fontId="36" fillId="0" borderId="0" xfId="6" applyFont="1" applyBorder="1" applyAlignment="1" applyProtection="1">
      <alignment horizontal="center" vertical="center" wrapText="1"/>
    </xf>
    <xf numFmtId="0" fontId="2" fillId="0" borderId="12" xfId="6" applyFont="1" applyBorder="1" applyAlignment="1" applyProtection="1">
      <alignment horizontal="right"/>
    </xf>
    <xf numFmtId="0" fontId="31" fillId="0" borderId="12" xfId="6" applyFont="1" applyBorder="1" applyAlignment="1" applyProtection="1">
      <alignment horizontal="right" vertical="center" wrapText="1"/>
    </xf>
    <xf numFmtId="0" fontId="35" fillId="0" borderId="11" xfId="6" applyFont="1" applyBorder="1" applyProtection="1"/>
    <xf numFmtId="0" fontId="31" fillId="0" borderId="11" xfId="6" applyFont="1" applyBorder="1" applyAlignment="1" applyProtection="1">
      <alignment vertical="center" wrapText="1"/>
    </xf>
    <xf numFmtId="0" fontId="32" fillId="0" borderId="1" xfId="6" applyFont="1" applyBorder="1" applyAlignment="1" applyProtection="1">
      <alignment vertical="center" wrapText="1"/>
    </xf>
    <xf numFmtId="0" fontId="33" fillId="8" borderId="14" xfId="6" applyFont="1" applyFill="1" applyBorder="1" applyAlignment="1" applyProtection="1">
      <alignment wrapText="1"/>
    </xf>
    <xf numFmtId="0" fontId="29" fillId="0" borderId="12" xfId="6" applyFont="1" applyBorder="1" applyAlignment="1" applyProtection="1">
      <alignment horizontal="center" vertical="center" wrapText="1"/>
    </xf>
    <xf numFmtId="0" fontId="29" fillId="0" borderId="0" xfId="6" applyFont="1" applyBorder="1" applyAlignment="1" applyProtection="1">
      <alignment horizontal="right" vertical="center" wrapText="1"/>
    </xf>
    <xf numFmtId="0" fontId="34" fillId="8" borderId="9" xfId="6" applyFont="1" applyFill="1" applyBorder="1" applyAlignment="1" applyProtection="1">
      <alignment horizontal="right" vertical="center" wrapText="1"/>
    </xf>
    <xf numFmtId="0" fontId="12" fillId="0" borderId="12" xfId="6" applyBorder="1" applyProtection="1"/>
    <xf numFmtId="0" fontId="34" fillId="8" borderId="9" xfId="6" applyFont="1" applyFill="1" applyBorder="1" applyAlignment="1" applyProtection="1">
      <alignment horizontal="center" vertical="center" wrapText="1"/>
    </xf>
    <xf numFmtId="0" fontId="7" fillId="0" borderId="9" xfId="6" applyFont="1" applyBorder="1" applyAlignment="1" applyProtection="1">
      <alignment horizontal="center" vertical="center" wrapText="1"/>
    </xf>
    <xf numFmtId="0" fontId="29" fillId="0" borderId="9" xfId="6" applyFont="1" applyBorder="1" applyAlignment="1" applyProtection="1">
      <alignment horizontal="center" vertical="center" wrapText="1"/>
    </xf>
    <xf numFmtId="0" fontId="5" fillId="0" borderId="8" xfId="6" applyFont="1" applyBorder="1" applyAlignment="1" applyProtection="1">
      <alignment horizontal="left"/>
    </xf>
    <xf numFmtId="0" fontId="39" fillId="0" borderId="9" xfId="6" applyFont="1" applyBorder="1" applyAlignment="1" applyProtection="1"/>
    <xf numFmtId="0" fontId="4" fillId="0" borderId="9" xfId="6" applyFont="1" applyBorder="1" applyAlignment="1" applyProtection="1"/>
    <xf numFmtId="0" fontId="4" fillId="0" borderId="9" xfId="6" applyFont="1" applyBorder="1" applyAlignment="1" applyProtection="1">
      <alignment horizontal="right"/>
    </xf>
    <xf numFmtId="0" fontId="2" fillId="16" borderId="9" xfId="6" applyFont="1" applyFill="1" applyBorder="1" applyAlignment="1" applyProtection="1">
      <alignment horizontal="right"/>
    </xf>
    <xf numFmtId="0" fontId="37" fillId="8" borderId="9" xfId="6" applyFont="1" applyFill="1" applyBorder="1" applyAlignment="1" applyProtection="1">
      <alignment horizontal="right"/>
    </xf>
    <xf numFmtId="0" fontId="0" fillId="0" borderId="0" xfId="0" applyAlignment="1" applyProtection="1">
      <alignment horizontal="left"/>
    </xf>
    <xf numFmtId="0" fontId="29" fillId="0" borderId="9" xfId="6" applyFont="1" applyBorder="1" applyAlignment="1" applyProtection="1">
      <alignment vertical="center" wrapText="1"/>
    </xf>
    <xf numFmtId="0" fontId="39" fillId="0" borderId="9" xfId="6" applyFont="1" applyBorder="1" applyAlignment="1" applyProtection="1">
      <alignment wrapText="1"/>
    </xf>
    <xf numFmtId="0" fontId="4" fillId="0" borderId="9" xfId="6" applyFont="1" applyBorder="1" applyAlignment="1" applyProtection="1">
      <alignment wrapText="1"/>
    </xf>
    <xf numFmtId="0" fontId="2" fillId="0" borderId="11" xfId="6" applyFont="1" applyBorder="1" applyAlignment="1" applyProtection="1">
      <alignment horizontal="center" vertical="center" wrapText="1"/>
    </xf>
    <xf numFmtId="0" fontId="31" fillId="0" borderId="11" xfId="6" applyFont="1" applyBorder="1" applyAlignment="1" applyProtection="1">
      <alignment horizontal="center" vertical="center" wrapText="1"/>
    </xf>
    <xf numFmtId="0" fontId="29" fillId="0" borderId="9" xfId="6" applyFont="1" applyBorder="1" applyAlignment="1" applyProtection="1">
      <alignment horizontal="left" vertical="center" wrapText="1"/>
    </xf>
    <xf numFmtId="0" fontId="30" fillId="0" borderId="9" xfId="6" applyFont="1" applyBorder="1" applyAlignment="1" applyProtection="1">
      <alignment vertical="center" wrapText="1"/>
    </xf>
    <xf numFmtId="0" fontId="12" fillId="0" borderId="9" xfId="6" applyBorder="1" applyProtection="1"/>
    <xf numFmtId="0" fontId="34" fillId="0" borderId="9" xfId="6" applyFont="1" applyBorder="1" applyAlignment="1" applyProtection="1">
      <alignment horizontal="center" vertical="center" wrapText="1"/>
    </xf>
    <xf numFmtId="0" fontId="53" fillId="0" borderId="9" xfId="0" applyFont="1" applyBorder="1" applyAlignment="1" applyProtection="1">
      <alignment horizontal="left"/>
    </xf>
    <xf numFmtId="0" fontId="4" fillId="0" borderId="0" xfId="0" applyFont="1" applyProtection="1"/>
    <xf numFmtId="0" fontId="53" fillId="0" borderId="0" xfId="0" applyFont="1" applyProtection="1"/>
    <xf numFmtId="0" fontId="7" fillId="0" borderId="9" xfId="0" applyFont="1" applyBorder="1" applyAlignment="1" applyProtection="1">
      <alignment horizontal="left"/>
    </xf>
    <xf numFmtId="0" fontId="43" fillId="0" borderId="9" xfId="6" applyFont="1" applyBorder="1" applyAlignment="1" applyProtection="1">
      <alignment horizontal="center" vertical="top" wrapText="1"/>
    </xf>
    <xf numFmtId="0" fontId="41" fillId="0" borderId="0" xfId="6" applyFont="1" applyBorder="1" applyAlignment="1" applyProtection="1">
      <alignment horizontal="center" vertical="top" wrapText="1"/>
    </xf>
    <xf numFmtId="0" fontId="41" fillId="0" borderId="9" xfId="6" applyFont="1" applyBorder="1" applyAlignment="1" applyProtection="1">
      <alignment horizontal="center" vertical="top" wrapText="1"/>
    </xf>
    <xf numFmtId="0" fontId="4" fillId="0" borderId="9" xfId="6" applyFont="1" applyBorder="1" applyAlignment="1" applyProtection="1">
      <alignment horizontal="center" vertical="center" wrapText="1"/>
    </xf>
    <xf numFmtId="3" fontId="7" fillId="0" borderId="9" xfId="6" applyNumberFormat="1" applyFont="1" applyBorder="1" applyAlignment="1" applyProtection="1">
      <alignment horizontal="center" vertical="center" wrapText="1"/>
    </xf>
    <xf numFmtId="14" fontId="7" fillId="0" borderId="9" xfId="6" applyNumberFormat="1" applyFont="1" applyBorder="1" applyAlignment="1" applyProtection="1">
      <alignment horizontal="center" vertical="center" wrapText="1"/>
    </xf>
    <xf numFmtId="0" fontId="4" fillId="0" borderId="9" xfId="6" applyFont="1" applyBorder="1" applyProtection="1"/>
    <xf numFmtId="0" fontId="7" fillId="7" borderId="0" xfId="6" applyFont="1" applyFill="1" applyBorder="1" applyProtection="1"/>
    <xf numFmtId="3" fontId="7" fillId="7" borderId="0" xfId="6" applyNumberFormat="1" applyFont="1" applyFill="1" applyBorder="1" applyAlignment="1" applyProtection="1">
      <alignment wrapText="1"/>
    </xf>
    <xf numFmtId="0" fontId="54" fillId="0" borderId="0" xfId="0" applyFont="1" applyProtection="1"/>
    <xf numFmtId="0" fontId="55" fillId="0" borderId="0" xfId="0" applyFont="1" applyProtection="1"/>
    <xf numFmtId="0" fontId="53" fillId="16" borderId="0" xfId="0" applyFont="1" applyFill="1" applyProtection="1"/>
    <xf numFmtId="0" fontId="53" fillId="17" borderId="0" xfId="0" applyFont="1" applyFill="1" applyProtection="1"/>
    <xf numFmtId="0" fontId="3" fillId="0" borderId="0" xfId="0" applyFont="1" applyProtection="1"/>
    <xf numFmtId="0" fontId="7" fillId="0" borderId="0" xfId="0" applyFont="1" applyProtection="1"/>
    <xf numFmtId="0" fontId="5" fillId="0" borderId="0" xfId="0" applyFont="1" applyProtection="1"/>
    <xf numFmtId="0" fontId="5" fillId="8" borderId="0" xfId="0" applyFont="1" applyFill="1" applyBorder="1" applyProtection="1"/>
    <xf numFmtId="0" fontId="9" fillId="16" borderId="0" xfId="0" applyFont="1" applyFill="1" applyProtection="1"/>
    <xf numFmtId="0" fontId="0" fillId="0" borderId="0" xfId="0" applyFill="1" applyProtection="1"/>
    <xf numFmtId="0" fontId="53" fillId="16" borderId="0" xfId="0" applyFont="1" applyFill="1" applyBorder="1" applyAlignment="1" applyProtection="1">
      <alignment horizontal="left"/>
    </xf>
    <xf numFmtId="0" fontId="53" fillId="17" borderId="0" xfId="0" applyFont="1" applyFill="1" applyBorder="1" applyAlignment="1" applyProtection="1">
      <alignment horizontal="left"/>
    </xf>
    <xf numFmtId="0" fontId="0" fillId="8" borderId="0" xfId="0" applyFill="1" applyBorder="1" applyAlignment="1" applyProtection="1"/>
    <xf numFmtId="0" fontId="53" fillId="8" borderId="0" xfId="0" applyFont="1" applyFill="1" applyBorder="1" applyProtection="1"/>
    <xf numFmtId="0" fontId="4" fillId="16" borderId="0" xfId="0" applyFont="1" applyFill="1" applyProtection="1"/>
    <xf numFmtId="0" fontId="0" fillId="16" borderId="0" xfId="0" applyFill="1" applyProtection="1"/>
    <xf numFmtId="0" fontId="0" fillId="0" borderId="9" xfId="0" applyBorder="1" applyAlignment="1" applyProtection="1">
      <alignment horizontal="right"/>
    </xf>
    <xf numFmtId="9" fontId="0" fillId="0" borderId="9" xfId="0" applyNumberFormat="1" applyBorder="1" applyProtection="1"/>
    <xf numFmtId="0" fontId="53" fillId="8" borderId="0" xfId="0" applyFont="1" applyFill="1" applyAlignment="1" applyProtection="1">
      <alignment horizontal="center"/>
    </xf>
    <xf numFmtId="1" fontId="53" fillId="16" borderId="0" xfId="0" applyNumberFormat="1" applyFont="1" applyFill="1" applyProtection="1"/>
    <xf numFmtId="1" fontId="53" fillId="17" borderId="0" xfId="0" applyNumberFormat="1" applyFont="1" applyFill="1" applyProtection="1"/>
    <xf numFmtId="0" fontId="4" fillId="0" borderId="0" xfId="0" applyFont="1" applyAlignment="1" applyProtection="1">
      <alignment horizontal="center"/>
    </xf>
    <xf numFmtId="0" fontId="56" fillId="0" borderId="0" xfId="0" applyFont="1" applyAlignment="1" applyProtection="1"/>
    <xf numFmtId="0" fontId="0" fillId="0" borderId="0" xfId="0" applyAlignment="1" applyProtection="1"/>
    <xf numFmtId="0" fontId="40" fillId="0" borderId="1" xfId="0" applyFont="1" applyBorder="1" applyAlignment="1" applyProtection="1"/>
    <xf numFmtId="0" fontId="20" fillId="7" borderId="9" xfId="4" applyFont="1" applyFill="1" applyBorder="1" applyAlignment="1" applyProtection="1">
      <alignment horizontal="center" vertical="center" textRotation="90" wrapText="1"/>
    </xf>
    <xf numFmtId="0" fontId="20" fillId="7" borderId="5" xfId="4" applyFont="1" applyFill="1" applyBorder="1" applyAlignment="1" applyProtection="1">
      <alignment horizontal="center" vertical="center" wrapText="1"/>
    </xf>
    <xf numFmtId="0" fontId="4" fillId="7" borderId="9" xfId="4" applyFont="1" applyFill="1" applyBorder="1" applyAlignment="1" applyProtection="1">
      <alignment horizontal="center" vertical="center" wrapText="1"/>
    </xf>
    <xf numFmtId="0" fontId="7" fillId="7" borderId="9" xfId="4" applyFont="1" applyFill="1" applyBorder="1" applyAlignment="1" applyProtection="1">
      <alignment vertical="top" textRotation="90" wrapText="1"/>
    </xf>
    <xf numFmtId="0" fontId="7" fillId="0" borderId="9" xfId="4" applyFont="1" applyBorder="1" applyAlignment="1" applyProtection="1">
      <alignment horizontal="center" vertical="center" wrapText="1"/>
    </xf>
    <xf numFmtId="0" fontId="9" fillId="7" borderId="10" xfId="4" applyFont="1" applyFill="1" applyBorder="1" applyAlignment="1" applyProtection="1">
      <alignment horizontal="center" vertical="center" wrapText="1"/>
    </xf>
    <xf numFmtId="0" fontId="6" fillId="0" borderId="14" xfId="4" applyFont="1" applyBorder="1" applyAlignment="1" applyProtection="1">
      <alignment horizontal="center" vertical="center" wrapText="1"/>
    </xf>
    <xf numFmtId="0" fontId="20" fillId="7" borderId="11" xfId="4" applyFont="1" applyFill="1" applyBorder="1" applyAlignment="1" applyProtection="1">
      <alignment horizontal="center" vertical="center" wrapText="1"/>
    </xf>
    <xf numFmtId="0" fontId="7" fillId="7" borderId="11" xfId="4" applyFont="1" applyFill="1" applyBorder="1" applyProtection="1"/>
    <xf numFmtId="0" fontId="7" fillId="0" borderId="11" xfId="4" applyFont="1" applyBorder="1" applyAlignment="1" applyProtection="1">
      <alignment horizontal="center" vertical="center" wrapText="1"/>
    </xf>
    <xf numFmtId="17" fontId="15" fillId="8" borderId="9" xfId="2" applyNumberFormat="1" applyFont="1" applyFill="1" applyBorder="1" applyAlignment="1" applyProtection="1">
      <alignment horizontal="center" vertical="center" wrapText="1"/>
    </xf>
    <xf numFmtId="0" fontId="20" fillId="7" borderId="11" xfId="4" applyFont="1" applyFill="1" applyBorder="1" applyAlignment="1" applyProtection="1">
      <alignment horizontal="center" vertical="center"/>
    </xf>
    <xf numFmtId="0" fontId="7" fillId="0" borderId="9" xfId="4" applyFont="1" applyBorder="1" applyAlignment="1" applyProtection="1">
      <alignment horizontal="center" vertical="center"/>
    </xf>
    <xf numFmtId="0" fontId="7" fillId="0" borderId="3" xfId="4" applyFont="1" applyBorder="1" applyAlignment="1" applyProtection="1">
      <alignment horizontal="center" vertical="center"/>
    </xf>
    <xf numFmtId="0" fontId="21" fillId="7" borderId="11" xfId="5" applyFont="1" applyFill="1" applyBorder="1" applyAlignment="1" applyProtection="1">
      <alignment horizontal="center" vertical="center"/>
    </xf>
    <xf numFmtId="0" fontId="7" fillId="7" borderId="11" xfId="4" applyFont="1" applyFill="1" applyBorder="1" applyAlignment="1" applyProtection="1">
      <alignment horizontal="center" vertical="center"/>
    </xf>
    <xf numFmtId="0" fontId="12" fillId="7" borderId="11" xfId="4" applyFont="1" applyFill="1" applyBorder="1" applyProtection="1"/>
    <xf numFmtId="17" fontId="9" fillId="7" borderId="3" xfId="4" applyNumberFormat="1" applyFont="1" applyFill="1" applyBorder="1" applyAlignment="1" applyProtection="1">
      <alignment horizontal="center" vertical="center" wrapText="1"/>
    </xf>
    <xf numFmtId="0" fontId="41" fillId="8" borderId="3" xfId="2" applyFont="1" applyFill="1" applyBorder="1" applyAlignment="1" applyProtection="1">
      <alignment horizontal="center" vertical="center"/>
    </xf>
    <xf numFmtId="0" fontId="41" fillId="8" borderId="2" xfId="2" applyFont="1" applyFill="1" applyBorder="1" applyAlignment="1" applyProtection="1">
      <alignment horizontal="center" vertical="center"/>
    </xf>
    <xf numFmtId="0" fontId="12" fillId="7" borderId="9" xfId="4" applyFont="1" applyFill="1" applyBorder="1" applyProtection="1"/>
    <xf numFmtId="0" fontId="41" fillId="8" borderId="7" xfId="2" applyFont="1" applyFill="1" applyBorder="1" applyAlignment="1" applyProtection="1">
      <alignment horizontal="center" vertical="center"/>
    </xf>
    <xf numFmtId="0" fontId="21" fillId="7" borderId="9" xfId="5" applyFont="1" applyFill="1" applyBorder="1" applyAlignment="1" applyProtection="1">
      <alignment horizontal="center" vertical="center"/>
    </xf>
    <xf numFmtId="0" fontId="7" fillId="7" borderId="9" xfId="4" applyFont="1" applyFill="1" applyBorder="1" applyAlignment="1" applyProtection="1">
      <alignment horizontal="center" vertical="center"/>
    </xf>
    <xf numFmtId="0" fontId="0" fillId="0" borderId="0" xfId="0" applyBorder="1" applyProtection="1"/>
    <xf numFmtId="0" fontId="12" fillId="7" borderId="0" xfId="4" applyFill="1" applyBorder="1" applyProtection="1"/>
    <xf numFmtId="0" fontId="7" fillId="7" borderId="0" xfId="4" applyFont="1" applyFill="1" applyBorder="1" applyProtection="1"/>
    <xf numFmtId="0" fontId="2" fillId="7" borderId="0" xfId="4" applyFont="1" applyFill="1" applyBorder="1" applyProtection="1"/>
    <xf numFmtId="0" fontId="14" fillId="7" borderId="0" xfId="4" applyFont="1" applyFill="1" applyBorder="1" applyProtection="1"/>
    <xf numFmtId="0" fontId="20" fillId="7" borderId="11" xfId="4" applyFont="1" applyFill="1" applyBorder="1" applyAlignment="1" applyProtection="1">
      <alignment horizontal="center" vertical="center"/>
      <protection locked="0"/>
    </xf>
    <xf numFmtId="0" fontId="29" fillId="0" borderId="0" xfId="6" applyFont="1" applyBorder="1" applyAlignment="1" applyProtection="1">
      <alignment horizontal="center" vertical="center" wrapText="1"/>
    </xf>
    <xf numFmtId="0" fontId="34" fillId="8" borderId="7" xfId="6" applyFont="1" applyFill="1" applyBorder="1" applyAlignment="1" applyProtection="1">
      <alignment horizontal="right" vertical="center" wrapText="1"/>
    </xf>
    <xf numFmtId="0" fontId="7" fillId="7" borderId="0" xfId="6" applyFont="1" applyFill="1" applyBorder="1" applyAlignment="1" applyProtection="1">
      <alignment horizontal="left"/>
    </xf>
    <xf numFmtId="0" fontId="7" fillId="0" borderId="9" xfId="6" applyFont="1" applyBorder="1" applyAlignment="1" applyProtection="1">
      <alignment horizontal="center" vertical="center" wrapText="1"/>
    </xf>
    <xf numFmtId="0" fontId="7" fillId="7" borderId="0" xfId="6" applyFont="1" applyFill="1" applyBorder="1" applyAlignment="1" applyProtection="1">
      <alignment wrapText="1"/>
    </xf>
    <xf numFmtId="3" fontId="7" fillId="0" borderId="9" xfId="6" applyNumberFormat="1" applyFont="1" applyBorder="1" applyAlignment="1" applyProtection="1">
      <alignment horizontal="center" vertical="center" wrapText="1"/>
    </xf>
    <xf numFmtId="0" fontId="7" fillId="7" borderId="0" xfId="6" applyFont="1" applyFill="1" applyBorder="1" applyAlignment="1" applyProtection="1"/>
    <xf numFmtId="0" fontId="7" fillId="0" borderId="3" xfId="6" applyFont="1" applyBorder="1" applyAlignment="1" applyProtection="1">
      <alignment horizontal="center" vertical="center" wrapText="1"/>
    </xf>
    <xf numFmtId="0" fontId="7" fillId="0" borderId="2" xfId="6" applyFont="1" applyBorder="1" applyAlignment="1" applyProtection="1">
      <alignment horizontal="center" vertical="center" wrapText="1"/>
    </xf>
    <xf numFmtId="164" fontId="9" fillId="17" borderId="9" xfId="2" applyNumberFormat="1" applyFont="1" applyFill="1" applyBorder="1" applyAlignment="1" applyProtection="1">
      <alignment horizontal="center" vertical="center"/>
      <protection locked="0"/>
    </xf>
    <xf numFmtId="164" fontId="9" fillId="16" borderId="9" xfId="2" applyNumberFormat="1" applyFont="1" applyFill="1" applyBorder="1" applyAlignment="1" applyProtection="1">
      <alignment horizontal="center" vertical="center"/>
      <protection locked="0"/>
    </xf>
    <xf numFmtId="164" fontId="9" fillId="0" borderId="9" xfId="2" applyNumberFormat="1" applyFont="1" applyFill="1" applyBorder="1" applyAlignment="1" applyProtection="1">
      <alignment horizontal="center" vertical="center"/>
      <protection locked="0"/>
    </xf>
    <xf numFmtId="0" fontId="9" fillId="10" borderId="9" xfId="2" applyFont="1" applyFill="1" applyBorder="1" applyAlignment="1" applyProtection="1">
      <alignment horizontal="center" vertical="center" wrapText="1"/>
    </xf>
    <xf numFmtId="164" fontId="9" fillId="15" borderId="9" xfId="2" applyNumberFormat="1" applyFont="1" applyFill="1" applyBorder="1" applyAlignment="1" applyProtection="1">
      <alignment horizontal="center" vertical="center"/>
    </xf>
    <xf numFmtId="164" fontId="12" fillId="4" borderId="9" xfId="2" applyNumberFormat="1" applyFill="1" applyBorder="1" applyAlignment="1" applyProtection="1">
      <alignment vertical="center" wrapText="1"/>
      <protection locked="0"/>
    </xf>
    <xf numFmtId="0" fontId="9" fillId="15" borderId="9" xfId="2" applyFont="1" applyFill="1" applyBorder="1" applyAlignment="1" applyProtection="1">
      <alignment horizontal="center" vertical="center"/>
      <protection locked="0"/>
    </xf>
    <xf numFmtId="0" fontId="9" fillId="10" borderId="9" xfId="2" applyFont="1" applyFill="1" applyBorder="1" applyAlignment="1" applyProtection="1">
      <alignment horizontal="center" vertical="center"/>
    </xf>
    <xf numFmtId="164" fontId="9" fillId="4" borderId="9" xfId="2" applyNumberFormat="1" applyFont="1" applyFill="1" applyBorder="1" applyAlignment="1" applyProtection="1">
      <alignment horizontal="center" vertical="center"/>
      <protection locked="0"/>
    </xf>
    <xf numFmtId="0" fontId="9" fillId="4" borderId="9" xfId="2" applyFont="1" applyFill="1" applyBorder="1" applyAlignment="1" applyProtection="1">
      <alignment horizontal="center" wrapText="1"/>
      <protection locked="0"/>
    </xf>
    <xf numFmtId="0" fontId="9" fillId="4" borderId="9" xfId="2" applyFont="1" applyFill="1" applyBorder="1" applyAlignment="1" applyProtection="1">
      <alignment horizontal="center" vertical="center" wrapText="1"/>
      <protection locked="0"/>
    </xf>
    <xf numFmtId="164" fontId="12" fillId="15" borderId="9" xfId="2" applyNumberFormat="1" applyFill="1" applyBorder="1" applyAlignment="1" applyProtection="1">
      <alignment vertical="center" wrapText="1"/>
    </xf>
    <xf numFmtId="164" fontId="9" fillId="12" borderId="9" xfId="2" applyNumberFormat="1" applyFont="1" applyFill="1" applyBorder="1" applyAlignment="1" applyProtection="1">
      <alignment horizontal="center" vertical="center"/>
    </xf>
    <xf numFmtId="0" fontId="12" fillId="4" borderId="9" xfId="2" applyFill="1" applyBorder="1" applyAlignment="1" applyProtection="1">
      <alignment horizontal="center" vertical="top" indent="1"/>
      <protection locked="0"/>
    </xf>
    <xf numFmtId="0" fontId="0" fillId="0" borderId="0" xfId="0" applyFont="1" applyProtection="1"/>
    <xf numFmtId="0" fontId="9" fillId="16" borderId="9" xfId="2" applyFont="1" applyFill="1" applyBorder="1" applyAlignment="1" applyProtection="1">
      <alignment horizontal="center" vertical="center"/>
      <protection locked="0"/>
    </xf>
    <xf numFmtId="0" fontId="3" fillId="0" borderId="2" xfId="4" applyFont="1" applyBorder="1" applyAlignment="1" applyProtection="1">
      <alignment horizontal="center" vertical="center" wrapText="1"/>
    </xf>
    <xf numFmtId="0" fontId="9" fillId="8" borderId="9" xfId="2" applyFont="1" applyFill="1" applyBorder="1" applyAlignment="1" applyProtection="1">
      <alignment horizontal="center" vertical="center"/>
    </xf>
    <xf numFmtId="0" fontId="7" fillId="7" borderId="3" xfId="4" applyFont="1" applyFill="1" applyBorder="1" applyAlignment="1" applyProtection="1">
      <alignment horizontal="center" vertical="center" wrapText="1"/>
    </xf>
    <xf numFmtId="0" fontId="9" fillId="8" borderId="7" xfId="2" applyFont="1" applyFill="1" applyBorder="1" applyAlignment="1" applyProtection="1">
      <alignment horizontal="center" vertical="center"/>
    </xf>
    <xf numFmtId="0" fontId="0" fillId="0" borderId="9" xfId="0" applyBorder="1" applyAlignment="1" applyProtection="1">
      <alignment wrapText="1"/>
    </xf>
    <xf numFmtId="0" fontId="9" fillId="7" borderId="9" xfId="4" applyFont="1" applyFill="1" applyBorder="1" applyAlignment="1" applyProtection="1">
      <alignment vertical="top" textRotation="90" wrapText="1"/>
    </xf>
    <xf numFmtId="3" fontId="37" fillId="0" borderId="9" xfId="6" applyNumberFormat="1" applyFont="1" applyBorder="1" applyAlignment="1" applyProtection="1">
      <alignment horizontal="center"/>
    </xf>
    <xf numFmtId="0" fontId="39" fillId="0" borderId="11" xfId="6" applyFont="1" applyBorder="1" applyAlignment="1" applyProtection="1"/>
    <xf numFmtId="0" fontId="4" fillId="0" borderId="11" xfId="6" applyFont="1" applyBorder="1" applyAlignment="1" applyProtection="1"/>
    <xf numFmtId="0" fontId="4" fillId="0" borderId="11" xfId="6" applyFont="1" applyBorder="1" applyAlignment="1" applyProtection="1">
      <alignment horizontal="right"/>
    </xf>
    <xf numFmtId="0" fontId="2" fillId="16" borderId="11" xfId="6" applyFont="1" applyFill="1" applyBorder="1" applyAlignment="1" applyProtection="1">
      <alignment horizontal="right"/>
    </xf>
    <xf numFmtId="0" fontId="37" fillId="8" borderId="11" xfId="6" applyFont="1" applyFill="1" applyBorder="1" applyAlignment="1" applyProtection="1">
      <alignment horizontal="right"/>
    </xf>
    <xf numFmtId="0" fontId="30" fillId="0" borderId="9" xfId="6" applyFont="1" applyBorder="1" applyAlignment="1" applyProtection="1">
      <alignment horizontal="left" vertical="center"/>
    </xf>
    <xf numFmtId="0" fontId="2" fillId="8" borderId="12" xfId="6" applyFont="1" applyFill="1" applyBorder="1" applyAlignment="1" applyProtection="1">
      <alignment horizontal="right"/>
    </xf>
    <xf numFmtId="0" fontId="34" fillId="8" borderId="11" xfId="6" applyFont="1" applyFill="1" applyBorder="1" applyAlignment="1" applyProtection="1">
      <alignment horizontal="center" vertical="center" wrapText="1"/>
    </xf>
    <xf numFmtId="0" fontId="30" fillId="0" borderId="9" xfId="6" applyFont="1" applyBorder="1" applyAlignment="1" applyProtection="1">
      <alignment horizontal="left" vertical="center" wrapText="1"/>
    </xf>
    <xf numFmtId="0" fontId="2" fillId="8" borderId="9" xfId="6" applyFont="1" applyFill="1" applyBorder="1" applyAlignment="1" applyProtection="1">
      <alignment horizontal="right"/>
    </xf>
    <xf numFmtId="0" fontId="4" fillId="7" borderId="0" xfId="6" applyFont="1" applyFill="1" applyBorder="1" applyProtection="1"/>
    <xf numFmtId="0" fontId="4" fillId="7" borderId="0" xfId="6" applyFont="1" applyFill="1" applyBorder="1" applyAlignment="1" applyProtection="1">
      <alignment horizontal="left"/>
    </xf>
    <xf numFmtId="0" fontId="0" fillId="15" borderId="9" xfId="0" applyFill="1" applyBorder="1" applyAlignment="1" applyProtection="1">
      <alignment horizontal="left"/>
      <protection locked="0"/>
    </xf>
    <xf numFmtId="0" fontId="4" fillId="18" borderId="9" xfId="0" applyFont="1" applyFill="1" applyBorder="1" applyAlignment="1" applyProtection="1"/>
    <xf numFmtId="0" fontId="0" fillId="4" borderId="3" xfId="0" applyFill="1" applyBorder="1" applyAlignment="1" applyProtection="1">
      <alignment horizontal="left"/>
      <protection locked="0"/>
    </xf>
    <xf numFmtId="0" fontId="0" fillId="15" borderId="7" xfId="0" applyFill="1" applyBorder="1" applyAlignment="1" applyProtection="1">
      <alignment horizontal="left"/>
    </xf>
    <xf numFmtId="0" fontId="0" fillId="18" borderId="8" xfId="0" applyFill="1" applyBorder="1" applyAlignment="1" applyProtection="1">
      <alignment vertical="top" wrapText="1"/>
    </xf>
    <xf numFmtId="0" fontId="0" fillId="18" borderId="0" xfId="0" applyFill="1" applyBorder="1" applyAlignment="1" applyProtection="1">
      <alignment vertical="top" wrapText="1"/>
    </xf>
    <xf numFmtId="14" fontId="0" fillId="4" borderId="9" xfId="0" applyNumberFormat="1" applyFill="1" applyBorder="1" applyAlignment="1" applyProtection="1">
      <alignment horizontal="left"/>
      <protection locked="0"/>
    </xf>
    <xf numFmtId="0" fontId="47" fillId="0" borderId="8" xfId="6" applyFont="1" applyBorder="1" applyAlignment="1" applyProtection="1">
      <alignment vertical="center" wrapText="1"/>
    </xf>
    <xf numFmtId="164" fontId="12" fillId="4" borderId="9" xfId="2" applyNumberFormat="1" applyFill="1" applyBorder="1" applyAlignment="1" applyProtection="1">
      <alignment vertical="top"/>
      <protection locked="0"/>
    </xf>
    <xf numFmtId="0" fontId="15" fillId="15" borderId="9" xfId="2" applyFont="1" applyFill="1" applyBorder="1" applyAlignment="1" applyProtection="1">
      <alignment horizontal="center" vertical="center"/>
      <protection locked="0"/>
    </xf>
    <xf numFmtId="0" fontId="51" fillId="14" borderId="0" xfId="0" applyFont="1" applyFill="1" applyAlignment="1" applyProtection="1">
      <alignment horizontal="center" vertical="top" wrapText="1"/>
    </xf>
    <xf numFmtId="0" fontId="59" fillId="6" borderId="1" xfId="0" applyFont="1" applyFill="1" applyBorder="1" applyAlignment="1" applyProtection="1">
      <alignment horizontal="center" vertical="top"/>
    </xf>
    <xf numFmtId="0" fontId="59" fillId="6" borderId="14" xfId="0" applyFont="1" applyFill="1" applyBorder="1" applyAlignment="1" applyProtection="1">
      <alignment horizontal="center" vertical="top"/>
    </xf>
    <xf numFmtId="0" fontId="0" fillId="5" borderId="4" xfId="0" applyFill="1" applyBorder="1" applyAlignment="1" applyProtection="1">
      <alignment horizontal="left"/>
    </xf>
    <xf numFmtId="0" fontId="0" fillId="5" borderId="2" xfId="0" applyFill="1" applyBorder="1" applyAlignment="1" applyProtection="1">
      <alignment horizontal="left"/>
    </xf>
    <xf numFmtId="0" fontId="0" fillId="5" borderId="9" xfId="0" applyFill="1" applyBorder="1" applyAlignment="1" applyProtection="1">
      <alignment horizontal="left"/>
    </xf>
    <xf numFmtId="0" fontId="0" fillId="5" borderId="3" xfId="0" applyFill="1" applyBorder="1" applyAlignment="1" applyProtection="1">
      <alignment horizontal="left"/>
    </xf>
    <xf numFmtId="0" fontId="0" fillId="8" borderId="2" xfId="0" applyFill="1" applyBorder="1" applyAlignment="1" applyProtection="1">
      <alignment horizontal="left"/>
    </xf>
    <xf numFmtId="0" fontId="0" fillId="8" borderId="9" xfId="0" applyFill="1" applyBorder="1" applyAlignment="1" applyProtection="1">
      <alignment horizontal="left"/>
    </xf>
    <xf numFmtId="0" fontId="0" fillId="8" borderId="3" xfId="0" applyFill="1"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left"/>
    </xf>
    <xf numFmtId="0" fontId="0" fillId="0" borderId="9" xfId="0" applyBorder="1" applyAlignment="1" applyProtection="1">
      <alignment horizontal="left"/>
    </xf>
    <xf numFmtId="0" fontId="0" fillId="0" borderId="3" xfId="0" applyBorder="1" applyAlignment="1" applyProtection="1">
      <alignment horizontal="left"/>
    </xf>
    <xf numFmtId="0" fontId="9" fillId="4" borderId="7" xfId="0" applyFont="1" applyFill="1" applyBorder="1" applyAlignment="1" applyProtection="1">
      <alignment horizontal="left"/>
      <protection locked="0"/>
    </xf>
    <xf numFmtId="0" fontId="9" fillId="4" borderId="11" xfId="0" applyFont="1" applyFill="1" applyBorder="1" applyAlignment="1" applyProtection="1">
      <alignment horizontal="left"/>
      <protection locked="0"/>
    </xf>
    <xf numFmtId="0" fontId="3" fillId="5" borderId="3"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2" xfId="0" applyFont="1" applyFill="1" applyBorder="1" applyAlignment="1" applyProtection="1">
      <alignment horizontal="left"/>
    </xf>
    <xf numFmtId="0" fontId="54" fillId="0" borderId="9" xfId="0" applyFont="1" applyBorder="1" applyAlignment="1" applyProtection="1">
      <alignment horizontal="left"/>
    </xf>
    <xf numFmtId="0" fontId="4" fillId="0" borderId="9" xfId="0" applyFont="1" applyBorder="1" applyAlignment="1" applyProtection="1">
      <alignment horizontal="left"/>
    </xf>
    <xf numFmtId="0" fontId="0" fillId="5" borderId="7" xfId="0" applyFill="1" applyBorder="1" applyAlignment="1" applyProtection="1">
      <alignment horizontal="center"/>
    </xf>
    <xf numFmtId="0" fontId="0" fillId="5" borderId="12" xfId="0" applyFill="1" applyBorder="1" applyAlignment="1" applyProtection="1">
      <alignment horizontal="center"/>
    </xf>
    <xf numFmtId="0" fontId="0" fillId="5" borderId="11" xfId="0" applyFill="1" applyBorder="1" applyAlignment="1" applyProtection="1">
      <alignment horizontal="center"/>
    </xf>
    <xf numFmtId="0" fontId="0" fillId="5" borderId="7" xfId="0" applyFill="1" applyBorder="1" applyAlignment="1" applyProtection="1">
      <alignment horizontal="right"/>
    </xf>
    <xf numFmtId="0" fontId="0" fillId="5" borderId="11" xfId="0" applyFill="1" applyBorder="1" applyAlignment="1" applyProtection="1">
      <alignment horizontal="right"/>
    </xf>
    <xf numFmtId="0" fontId="0" fillId="5" borderId="12" xfId="0" applyFill="1" applyBorder="1" applyAlignment="1" applyProtection="1">
      <alignment horizontal="right"/>
    </xf>
    <xf numFmtId="0" fontId="9" fillId="15" borderId="9" xfId="2" applyFont="1" applyFill="1" applyBorder="1" applyAlignment="1" applyProtection="1">
      <alignment horizontal="center"/>
    </xf>
    <xf numFmtId="0" fontId="3" fillId="15" borderId="9" xfId="2" applyFont="1" applyFill="1" applyBorder="1" applyAlignment="1" applyProtection="1">
      <alignment horizontal="center"/>
    </xf>
    <xf numFmtId="0" fontId="13" fillId="14" borderId="9" xfId="2" applyFont="1" applyFill="1" applyBorder="1" applyAlignment="1" applyProtection="1">
      <alignment horizontal="center" vertical="center" wrapText="1"/>
    </xf>
    <xf numFmtId="0" fontId="14" fillId="14" borderId="9" xfId="2" applyFont="1" applyFill="1" applyBorder="1" applyAlignment="1" applyProtection="1">
      <alignment horizontal="center" vertical="center" wrapText="1"/>
    </xf>
    <xf numFmtId="0" fontId="5" fillId="5" borderId="3" xfId="0" applyFont="1" applyFill="1" applyBorder="1" applyAlignment="1" applyProtection="1">
      <alignment horizontal="left"/>
    </xf>
    <xf numFmtId="0" fontId="5" fillId="5" borderId="4"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 xfId="0" applyFont="1" applyFill="1" applyBorder="1" applyAlignment="1" applyProtection="1">
      <alignment horizontal="left"/>
      <protection locked="0"/>
    </xf>
    <xf numFmtId="0" fontId="5" fillId="5" borderId="4" xfId="0" applyFont="1" applyFill="1" applyBorder="1" applyAlignment="1" applyProtection="1">
      <alignment horizontal="left"/>
      <protection locked="0"/>
    </xf>
    <xf numFmtId="0" fontId="5" fillId="5" borderId="2" xfId="0" applyFont="1" applyFill="1" applyBorder="1" applyAlignment="1" applyProtection="1">
      <alignment horizontal="left"/>
      <protection locked="0"/>
    </xf>
    <xf numFmtId="0" fontId="4" fillId="0" borderId="4" xfId="0" applyFont="1" applyBorder="1" applyAlignment="1" applyProtection="1">
      <alignment horizontal="left"/>
    </xf>
    <xf numFmtId="0" fontId="4" fillId="0" borderId="0" xfId="0" applyFont="1" applyAlignment="1" applyProtection="1">
      <alignment horizontal="left"/>
    </xf>
    <xf numFmtId="0" fontId="6" fillId="5" borderId="0" xfId="0" applyFont="1" applyFill="1" applyBorder="1" applyAlignment="1" applyProtection="1">
      <alignment horizontal="left"/>
    </xf>
    <xf numFmtId="0" fontId="3" fillId="5" borderId="0" xfId="0" applyFont="1" applyFill="1" applyBorder="1" applyAlignment="1" applyProtection="1">
      <alignment horizontal="left"/>
    </xf>
    <xf numFmtId="0" fontId="57" fillId="19" borderId="9" xfId="0" applyFont="1" applyFill="1" applyBorder="1" applyAlignment="1" applyProtection="1">
      <alignment horizontal="center" vertical="top" wrapText="1"/>
    </xf>
    <xf numFmtId="0" fontId="58" fillId="15" borderId="8" xfId="0" applyFont="1" applyFill="1" applyBorder="1" applyAlignment="1" applyProtection="1">
      <alignment horizontal="center" vertical="center" wrapText="1"/>
    </xf>
    <xf numFmtId="0" fontId="58" fillId="15" borderId="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58" fillId="15" borderId="10" xfId="0" applyFont="1" applyFill="1" applyBorder="1" applyAlignment="1" applyProtection="1">
      <alignment horizontal="center" vertical="center" wrapText="1"/>
    </xf>
    <xf numFmtId="0" fontId="58" fillId="15" borderId="1" xfId="0" applyFont="1" applyFill="1" applyBorder="1" applyAlignment="1" applyProtection="1">
      <alignment horizontal="center" vertical="center" wrapText="1"/>
    </xf>
    <xf numFmtId="0" fontId="58" fillId="15" borderId="14" xfId="0" applyFont="1" applyFill="1" applyBorder="1" applyAlignment="1" applyProtection="1">
      <alignment horizontal="center" vertical="center" wrapText="1"/>
    </xf>
    <xf numFmtId="0" fontId="4" fillId="18" borderId="9" xfId="0" applyFont="1" applyFill="1" applyBorder="1" applyAlignment="1" applyProtection="1"/>
    <xf numFmtId="0" fontId="0" fillId="0" borderId="7"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3" fillId="5" borderId="6" xfId="0" applyFont="1" applyFill="1" applyBorder="1" applyAlignment="1" applyProtection="1">
      <alignment horizontal="left"/>
    </xf>
    <xf numFmtId="0" fontId="6" fillId="5" borderId="1" xfId="0" applyFont="1" applyFill="1" applyBorder="1" applyAlignment="1" applyProtection="1">
      <alignment horizontal="left"/>
    </xf>
    <xf numFmtId="0" fontId="4" fillId="0" borderId="0" xfId="0" applyFont="1" applyBorder="1" applyAlignment="1" applyProtection="1">
      <alignment horizontal="left"/>
    </xf>
    <xf numFmtId="0" fontId="4" fillId="5" borderId="0" xfId="0" applyFont="1" applyFill="1" applyAlignment="1" applyProtection="1">
      <alignment horizontal="left"/>
    </xf>
    <xf numFmtId="0" fontId="3" fillId="5" borderId="0" xfId="0" applyFont="1" applyFill="1" applyAlignment="1" applyProtection="1">
      <alignment horizontal="left"/>
    </xf>
    <xf numFmtId="0" fontId="19" fillId="6" borderId="0" xfId="0" applyFont="1" applyFill="1" applyAlignment="1" applyProtection="1">
      <alignment horizontal="center"/>
    </xf>
    <xf numFmtId="0" fontId="61" fillId="13" borderId="0" xfId="0" applyFont="1" applyFill="1" applyAlignment="1" applyProtection="1">
      <alignment horizontal="center" vertical="top" wrapText="1"/>
    </xf>
    <xf numFmtId="0" fontId="49" fillId="4" borderId="0" xfId="0" applyFont="1" applyFill="1" applyAlignment="1" applyProtection="1">
      <alignment horizontal="center" vertical="top" wrapText="1"/>
    </xf>
    <xf numFmtId="0" fontId="50" fillId="4" borderId="0" xfId="0" applyFont="1" applyFill="1" applyAlignment="1" applyProtection="1">
      <alignment horizontal="center" vertical="top" wrapText="1"/>
    </xf>
    <xf numFmtId="0" fontId="48" fillId="12" borderId="0" xfId="0" applyFont="1" applyFill="1" applyAlignment="1" applyProtection="1">
      <alignment horizontal="center" vertical="top" wrapText="1"/>
    </xf>
    <xf numFmtId="0" fontId="11" fillId="12" borderId="0" xfId="0" applyFont="1" applyFill="1" applyAlignment="1" applyProtection="1">
      <alignment horizontal="center" vertical="top" wrapText="1"/>
    </xf>
    <xf numFmtId="17" fontId="9" fillId="7" borderId="9" xfId="4" applyNumberFormat="1" applyFont="1" applyFill="1" applyBorder="1" applyAlignment="1" applyProtection="1">
      <alignment horizontal="center" vertical="center" wrapText="1"/>
    </xf>
    <xf numFmtId="0" fontId="3" fillId="0" borderId="9" xfId="4" applyFont="1" applyBorder="1" applyAlignment="1" applyProtection="1">
      <alignment horizontal="center" vertical="center" wrapText="1"/>
    </xf>
    <xf numFmtId="0" fontId="18" fillId="0" borderId="0" xfId="0" applyFont="1" applyAlignment="1" applyProtection="1">
      <alignment horizontal="center"/>
    </xf>
    <xf numFmtId="0" fontId="40" fillId="0" borderId="0" xfId="0" applyFont="1" applyAlignment="1" applyProtection="1">
      <alignment horizontal="left"/>
    </xf>
    <xf numFmtId="0" fontId="40" fillId="0" borderId="16" xfId="0" applyFont="1" applyBorder="1" applyAlignment="1" applyProtection="1">
      <alignment horizontal="left"/>
    </xf>
    <xf numFmtId="0" fontId="19" fillId="0" borderId="0" xfId="0" applyFont="1" applyAlignment="1" applyProtection="1">
      <alignment horizontal="left"/>
    </xf>
    <xf numFmtId="0" fontId="37" fillId="8" borderId="4" xfId="2" applyFont="1" applyFill="1" applyBorder="1" applyAlignment="1" applyProtection="1">
      <alignment horizontal="left"/>
    </xf>
    <xf numFmtId="0" fontId="9" fillId="7" borderId="3" xfId="4" applyFont="1" applyFill="1" applyBorder="1" applyAlignment="1" applyProtection="1">
      <alignment horizontal="center" vertical="center" wrapText="1"/>
    </xf>
    <xf numFmtId="0" fontId="6" fillId="0" borderId="2" xfId="4" applyFont="1" applyBorder="1" applyAlignment="1" applyProtection="1">
      <alignment horizontal="center" vertical="center" wrapText="1"/>
    </xf>
    <xf numFmtId="0" fontId="19" fillId="0" borderId="1" xfId="0" applyFont="1" applyBorder="1" applyAlignment="1" applyProtection="1">
      <alignment horizontal="left"/>
    </xf>
    <xf numFmtId="0" fontId="37" fillId="8" borderId="8" xfId="2" applyNumberFormat="1" applyFont="1" applyFill="1" applyBorder="1" applyAlignment="1" applyProtection="1">
      <alignment horizontal="center" vertical="center"/>
    </xf>
    <xf numFmtId="0" fontId="37" fillId="8" borderId="0" xfId="2" applyNumberFormat="1" applyFont="1" applyFill="1" applyBorder="1" applyAlignment="1" applyProtection="1">
      <alignment horizontal="center" vertical="center"/>
    </xf>
    <xf numFmtId="0" fontId="40" fillId="0" borderId="1" xfId="0" applyFont="1" applyBorder="1" applyAlignment="1" applyProtection="1">
      <alignment horizontal="left"/>
    </xf>
    <xf numFmtId="0" fontId="2" fillId="8" borderId="1" xfId="2" applyFont="1" applyFill="1" applyBorder="1" applyAlignment="1" applyProtection="1">
      <alignment horizontal="center"/>
    </xf>
    <xf numFmtId="0" fontId="2" fillId="8" borderId="14" xfId="2" applyFont="1" applyFill="1" applyBorder="1" applyAlignment="1" applyProtection="1">
      <alignment horizontal="center"/>
    </xf>
    <xf numFmtId="0" fontId="7" fillId="0" borderId="0" xfId="0" applyFont="1" applyAlignment="1" applyProtection="1">
      <alignment horizontal="left"/>
    </xf>
    <xf numFmtId="43" fontId="2" fillId="0" borderId="0" xfId="1" applyFont="1" applyAlignment="1" applyProtection="1"/>
    <xf numFmtId="0" fontId="0" fillId="0" borderId="0" xfId="0" applyAlignment="1" applyProtection="1">
      <alignment horizontal="center"/>
    </xf>
    <xf numFmtId="0" fontId="55" fillId="0" borderId="0" xfId="0" applyFont="1" applyAlignment="1" applyProtection="1">
      <alignment horizontal="center"/>
    </xf>
    <xf numFmtId="0" fontId="55" fillId="0" borderId="9" xfId="0" applyFont="1" applyBorder="1" applyAlignment="1" applyProtection="1">
      <alignment horizontal="left"/>
    </xf>
    <xf numFmtId="0" fontId="5" fillId="0" borderId="9" xfId="0" applyFont="1" applyBorder="1" applyAlignment="1" applyProtection="1">
      <alignment horizontal="lef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2" xfId="0" applyBorder="1" applyAlignment="1" applyProtection="1">
      <alignment horizontal="center"/>
    </xf>
    <xf numFmtId="0" fontId="54" fillId="0" borderId="0" xfId="0" applyFont="1" applyAlignment="1" applyProtection="1">
      <alignment horizontal="left"/>
    </xf>
    <xf numFmtId="0" fontId="3" fillId="0" borderId="0" xfId="0" applyFont="1" applyAlignment="1" applyProtection="1">
      <alignment horizontal="center"/>
    </xf>
    <xf numFmtId="1" fontId="0" fillId="17" borderId="3" xfId="0" applyNumberFormat="1" applyFill="1" applyBorder="1" applyAlignment="1" applyProtection="1">
      <alignment horizontal="center"/>
    </xf>
    <xf numFmtId="1" fontId="0" fillId="17" borderId="2" xfId="0" applyNumberFormat="1" applyFill="1" applyBorder="1" applyAlignment="1" applyProtection="1">
      <alignment horizontal="center"/>
    </xf>
    <xf numFmtId="0" fontId="0" fillId="17" borderId="9" xfId="0" applyFill="1" applyBorder="1" applyAlignment="1" applyProtection="1">
      <alignment horizontal="center"/>
    </xf>
    <xf numFmtId="1" fontId="0" fillId="17" borderId="9" xfId="0" applyNumberFormat="1" applyFill="1" applyBorder="1" applyAlignment="1" applyProtection="1">
      <alignment horizontal="center"/>
    </xf>
    <xf numFmtId="0" fontId="29" fillId="0" borderId="10" xfId="6" applyFont="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5" fillId="0" borderId="14" xfId="6" applyFont="1" applyBorder="1" applyAlignment="1" applyProtection="1">
      <alignment horizontal="center" vertical="center" wrapText="1"/>
    </xf>
    <xf numFmtId="0" fontId="29" fillId="0" borderId="11" xfId="6" applyFont="1" applyBorder="1" applyAlignment="1" applyProtection="1">
      <alignment horizontal="center" vertical="center" wrapText="1"/>
    </xf>
    <xf numFmtId="0" fontId="28" fillId="0" borderId="3" xfId="6" applyFont="1" applyBorder="1" applyAlignment="1" applyProtection="1">
      <alignment horizontal="center" vertical="center" wrapText="1"/>
    </xf>
    <xf numFmtId="0" fontId="28" fillId="0" borderId="4" xfId="6" applyFont="1" applyBorder="1" applyAlignment="1" applyProtection="1">
      <alignment horizontal="center" vertical="center" wrapText="1"/>
    </xf>
    <xf numFmtId="0" fontId="20" fillId="0" borderId="4" xfId="6" applyFont="1" applyBorder="1" applyAlignment="1" applyProtection="1">
      <alignment horizontal="center" wrapText="1"/>
    </xf>
    <xf numFmtId="0" fontId="20" fillId="0" borderId="2" xfId="6" applyFont="1" applyBorder="1" applyAlignment="1" applyProtection="1">
      <alignment horizontal="center" wrapText="1"/>
    </xf>
    <xf numFmtId="0" fontId="22" fillId="0" borderId="0" xfId="6" applyFont="1" applyAlignment="1" applyProtection="1">
      <alignment horizontal="center" vertical="top" wrapText="1"/>
    </xf>
    <xf numFmtId="0" fontId="23" fillId="0" borderId="0" xfId="6" applyFont="1" applyAlignment="1" applyProtection="1">
      <alignment wrapText="1"/>
    </xf>
    <xf numFmtId="0" fontId="24" fillId="0" borderId="0" xfId="6" applyFont="1" applyBorder="1" applyAlignment="1" applyProtection="1">
      <alignment horizontal="center"/>
    </xf>
    <xf numFmtId="0" fontId="12" fillId="0" borderId="0" xfId="6" applyAlignment="1" applyProtection="1"/>
    <xf numFmtId="0" fontId="26" fillId="0" borderId="1" xfId="6" applyFont="1" applyBorder="1" applyAlignment="1" applyProtection="1">
      <alignment horizontal="center" vertical="center" wrapText="1"/>
    </xf>
    <xf numFmtId="0" fontId="5" fillId="0" borderId="1" xfId="6" applyFont="1" applyBorder="1" applyAlignment="1" applyProtection="1">
      <alignment wrapText="1"/>
    </xf>
    <xf numFmtId="0" fontId="27" fillId="0" borderId="5" xfId="6" applyFont="1" applyBorder="1" applyAlignment="1" applyProtection="1">
      <alignment horizontal="center" vertical="center" wrapText="1"/>
    </xf>
    <xf numFmtId="0" fontId="27" fillId="0" borderId="6" xfId="6" applyFont="1" applyBorder="1" applyAlignment="1" applyProtection="1">
      <alignment horizontal="center" vertical="center" wrapText="1"/>
    </xf>
    <xf numFmtId="0" fontId="12" fillId="0" borderId="6" xfId="6" applyBorder="1" applyAlignment="1" applyProtection="1">
      <alignment wrapText="1"/>
    </xf>
    <xf numFmtId="0" fontId="12" fillId="0" borderId="15" xfId="6" applyBorder="1" applyAlignment="1" applyProtection="1">
      <alignment wrapText="1"/>
    </xf>
    <xf numFmtId="165" fontId="29" fillId="8" borderId="5" xfId="6" applyNumberFormat="1" applyFont="1" applyFill="1" applyBorder="1" applyAlignment="1" applyProtection="1">
      <alignment horizontal="left" vertical="center" wrapText="1"/>
    </xf>
    <xf numFmtId="165" fontId="29" fillId="8" borderId="6" xfId="6" applyNumberFormat="1" applyFont="1" applyFill="1" applyBorder="1" applyAlignment="1" applyProtection="1">
      <alignment horizontal="left" vertical="center" wrapText="1"/>
    </xf>
    <xf numFmtId="165" fontId="29" fillId="8" borderId="15" xfId="6" applyNumberFormat="1" applyFont="1" applyFill="1" applyBorder="1" applyAlignment="1" applyProtection="1">
      <alignment horizontal="left" vertical="center" wrapText="1"/>
    </xf>
    <xf numFmtId="165" fontId="29" fillId="8" borderId="10" xfId="6" applyNumberFormat="1" applyFont="1" applyFill="1" applyBorder="1" applyAlignment="1" applyProtection="1">
      <alignment horizontal="left" vertical="center" wrapText="1"/>
    </xf>
    <xf numFmtId="165" fontId="29" fillId="8" borderId="1" xfId="6" applyNumberFormat="1" applyFont="1" applyFill="1" applyBorder="1" applyAlignment="1" applyProtection="1">
      <alignment horizontal="left" vertical="center" wrapText="1"/>
    </xf>
    <xf numFmtId="165" fontId="29" fillId="8" borderId="14" xfId="6" applyNumberFormat="1" applyFont="1" applyFill="1" applyBorder="1" applyAlignment="1" applyProtection="1">
      <alignment horizontal="left" vertical="center" wrapText="1"/>
    </xf>
    <xf numFmtId="166" fontId="30" fillId="8" borderId="5" xfId="6" applyNumberFormat="1" applyFont="1" applyFill="1" applyBorder="1" applyAlignment="1" applyProtection="1">
      <alignment horizontal="center" vertical="center" wrapText="1"/>
    </xf>
    <xf numFmtId="166" fontId="30" fillId="8" borderId="6" xfId="6" applyNumberFormat="1" applyFont="1" applyFill="1" applyBorder="1" applyAlignment="1" applyProtection="1">
      <alignment horizontal="center" vertical="center" wrapText="1"/>
    </xf>
    <xf numFmtId="166" fontId="30" fillId="8" borderId="15" xfId="6" applyNumberFormat="1" applyFont="1" applyFill="1" applyBorder="1" applyAlignment="1" applyProtection="1">
      <alignment horizontal="center" vertical="center" wrapText="1"/>
    </xf>
    <xf numFmtId="166" fontId="30" fillId="8" borderId="10" xfId="6" applyNumberFormat="1" applyFont="1" applyFill="1" applyBorder="1" applyAlignment="1" applyProtection="1">
      <alignment horizontal="center" vertical="center" wrapText="1"/>
    </xf>
    <xf numFmtId="166" fontId="30" fillId="8" borderId="1" xfId="6" applyNumberFormat="1" applyFont="1" applyFill="1" applyBorder="1" applyAlignment="1" applyProtection="1">
      <alignment horizontal="center" vertical="center" wrapText="1"/>
    </xf>
    <xf numFmtId="166" fontId="30" fillId="8" borderId="14" xfId="6" applyNumberFormat="1" applyFont="1" applyFill="1" applyBorder="1" applyAlignment="1" applyProtection="1">
      <alignment horizontal="center" vertical="center" wrapText="1"/>
    </xf>
    <xf numFmtId="166" fontId="27" fillId="8" borderId="3" xfId="6" applyNumberFormat="1" applyFont="1" applyFill="1" applyBorder="1" applyAlignment="1" applyProtection="1">
      <alignment horizontal="center" vertical="center" wrapText="1"/>
    </xf>
    <xf numFmtId="166" fontId="27" fillId="8" borderId="4" xfId="6" applyNumberFormat="1" applyFont="1" applyFill="1" applyBorder="1" applyAlignment="1" applyProtection="1">
      <alignment horizontal="center" vertical="center" wrapText="1"/>
    </xf>
    <xf numFmtId="166" fontId="12" fillId="8" borderId="2" xfId="6" applyNumberFormat="1" applyFill="1" applyBorder="1" applyAlignment="1" applyProtection="1">
      <alignment horizontal="center" vertical="center" wrapText="1"/>
    </xf>
    <xf numFmtId="166" fontId="27" fillId="8" borderId="9" xfId="6" applyNumberFormat="1" applyFont="1" applyFill="1" applyBorder="1" applyAlignment="1" applyProtection="1">
      <alignment horizontal="center" vertical="center" wrapText="1"/>
    </xf>
    <xf numFmtId="166" fontId="28" fillId="8" borderId="3" xfId="6" applyNumberFormat="1" applyFont="1" applyFill="1" applyBorder="1" applyAlignment="1" applyProtection="1">
      <alignment horizontal="center" vertical="center" wrapText="1"/>
    </xf>
    <xf numFmtId="166" fontId="20" fillId="8" borderId="4" xfId="6" applyNumberFormat="1" applyFont="1" applyFill="1" applyBorder="1" applyAlignment="1" applyProtection="1">
      <alignment horizontal="center" wrapText="1"/>
    </xf>
    <xf numFmtId="166" fontId="20" fillId="8" borderId="2" xfId="6" applyNumberFormat="1" applyFont="1" applyFill="1" applyBorder="1" applyAlignment="1" applyProtection="1">
      <alignment horizontal="center" wrapText="1"/>
    </xf>
    <xf numFmtId="17" fontId="9" fillId="0" borderId="9" xfId="6" applyNumberFormat="1" applyFont="1" applyBorder="1" applyAlignment="1" applyProtection="1">
      <alignment horizontal="center" vertical="center" wrapText="1"/>
    </xf>
    <xf numFmtId="0" fontId="3" fillId="0" borderId="9" xfId="6" applyFont="1" applyBorder="1" applyAlignment="1" applyProtection="1">
      <alignment horizontal="center" vertical="center" wrapText="1"/>
    </xf>
    <xf numFmtId="0" fontId="9" fillId="0" borderId="9" xfId="6" applyFont="1" applyBorder="1" applyAlignment="1" applyProtection="1">
      <alignment horizontal="center" wrapText="1"/>
    </xf>
    <xf numFmtId="0" fontId="3" fillId="16" borderId="9" xfId="6" applyFont="1" applyFill="1" applyBorder="1" applyAlignment="1" applyProtection="1">
      <alignment wrapText="1"/>
      <protection locked="0"/>
    </xf>
    <xf numFmtId="0" fontId="44" fillId="0" borderId="9" xfId="6" applyFont="1" applyBorder="1" applyAlignment="1" applyProtection="1">
      <alignment horizontal="center" vertical="center" wrapText="1"/>
    </xf>
    <xf numFmtId="0" fontId="46" fillId="16" borderId="9" xfId="6" applyFont="1" applyFill="1" applyBorder="1" applyAlignment="1" applyProtection="1">
      <alignment vertical="center" wrapText="1"/>
      <protection locked="0"/>
    </xf>
    <xf numFmtId="0" fontId="44" fillId="0" borderId="5" xfId="6" applyFont="1" applyBorder="1" applyAlignment="1" applyProtection="1">
      <alignment vertical="center" wrapText="1"/>
    </xf>
    <xf numFmtId="0" fontId="44" fillId="0" borderId="6" xfId="6" applyFont="1" applyBorder="1" applyAlignment="1" applyProtection="1">
      <alignment vertical="center" wrapText="1"/>
    </xf>
    <xf numFmtId="0" fontId="3" fillId="0" borderId="6" xfId="6" applyFont="1" applyBorder="1" applyAlignment="1" applyProtection="1">
      <alignment wrapText="1"/>
    </xf>
    <xf numFmtId="0" fontId="3" fillId="0" borderId="15" xfId="6" applyFont="1" applyBorder="1" applyAlignment="1" applyProtection="1">
      <alignment wrapText="1"/>
    </xf>
    <xf numFmtId="0" fontId="3" fillId="0" borderId="10" xfId="6" applyFont="1" applyBorder="1" applyAlignment="1" applyProtection="1">
      <alignment wrapText="1"/>
    </xf>
    <xf numFmtId="0" fontId="3" fillId="0" borderId="1" xfId="6" applyFont="1" applyBorder="1" applyAlignment="1" applyProtection="1">
      <alignment wrapText="1"/>
    </xf>
    <xf numFmtId="0" fontId="3" fillId="0" borderId="14" xfId="6" applyFont="1" applyBorder="1" applyAlignment="1" applyProtection="1">
      <alignment wrapText="1"/>
    </xf>
    <xf numFmtId="0" fontId="44" fillId="0" borderId="3" xfId="6" applyFont="1" applyBorder="1" applyAlignment="1" applyProtection="1">
      <alignment horizontal="center" vertical="center" wrapText="1"/>
    </xf>
    <xf numFmtId="0" fontId="3" fillId="0" borderId="2" xfId="6" applyFont="1" applyBorder="1" applyAlignment="1" applyProtection="1">
      <alignment wrapText="1"/>
    </xf>
    <xf numFmtId="0" fontId="9" fillId="0" borderId="5" xfId="6" applyFont="1" applyBorder="1" applyAlignment="1" applyProtection="1">
      <alignment horizontal="center" vertical="center" wrapText="1"/>
    </xf>
    <xf numFmtId="0" fontId="9" fillId="0" borderId="15" xfId="6" applyFont="1" applyBorder="1" applyAlignment="1" applyProtection="1">
      <alignment horizontal="center" vertical="center" wrapText="1"/>
    </xf>
    <xf numFmtId="0" fontId="3" fillId="0" borderId="10" xfId="6" applyFont="1" applyBorder="1" applyAlignment="1" applyProtection="1">
      <alignment vertical="center" wrapText="1"/>
    </xf>
    <xf numFmtId="0" fontId="3" fillId="0" borderId="14" xfId="6" applyFont="1" applyBorder="1" applyAlignment="1" applyProtection="1">
      <alignment vertical="center" wrapText="1"/>
    </xf>
    <xf numFmtId="0" fontId="9" fillId="0" borderId="3" xfId="6" applyFont="1" applyBorder="1" applyAlignment="1" applyProtection="1">
      <alignment horizontal="center" vertical="center" wrapText="1"/>
    </xf>
    <xf numFmtId="0" fontId="9" fillId="0" borderId="2" xfId="6" applyFont="1" applyBorder="1" applyAlignment="1" applyProtection="1">
      <alignment horizontal="center" vertical="center" wrapText="1"/>
    </xf>
    <xf numFmtId="0" fontId="9" fillId="0" borderId="4" xfId="6" applyFont="1" applyBorder="1" applyAlignment="1" applyProtection="1">
      <alignment horizontal="center" vertical="center" wrapText="1"/>
    </xf>
    <xf numFmtId="0" fontId="3" fillId="0" borderId="8" xfId="6" applyFont="1" applyBorder="1" applyAlignment="1" applyProtection="1">
      <alignment vertical="center" wrapText="1"/>
    </xf>
    <xf numFmtId="0" fontId="3" fillId="0" borderId="16" xfId="6" applyFont="1" applyBorder="1" applyAlignment="1" applyProtection="1">
      <alignment vertical="center" wrapText="1"/>
    </xf>
    <xf numFmtId="0" fontId="42" fillId="0" borderId="0" xfId="6" applyFont="1" applyBorder="1" applyAlignment="1" applyProtection="1">
      <alignment horizontal="left" vertical="center" wrapText="1"/>
    </xf>
    <xf numFmtId="0" fontId="3" fillId="0" borderId="0" xfId="6" applyFont="1" applyBorder="1" applyAlignment="1" applyProtection="1">
      <alignment vertical="center" wrapText="1"/>
    </xf>
    <xf numFmtId="0" fontId="47" fillId="0" borderId="8" xfId="6" applyFont="1" applyBorder="1" applyAlignment="1" applyProtection="1">
      <alignment vertical="center" wrapText="1"/>
    </xf>
    <xf numFmtId="0" fontId="3" fillId="0" borderId="16" xfId="6" applyFont="1" applyBorder="1" applyAlignment="1" applyProtection="1"/>
    <xf numFmtId="0" fontId="29" fillId="0" borderId="1" xfId="6" applyFont="1" applyBorder="1" applyAlignment="1" applyProtection="1">
      <alignment horizontal="left" vertical="center" wrapText="1"/>
    </xf>
    <xf numFmtId="0" fontId="5" fillId="0" borderId="14" xfId="6" applyFont="1" applyBorder="1" applyAlignment="1" applyProtection="1"/>
    <xf numFmtId="0" fontId="29" fillId="0" borderId="4" xfId="6" applyFont="1" applyBorder="1" applyAlignment="1" applyProtection="1">
      <alignment horizontal="center" vertical="center" wrapText="1"/>
    </xf>
    <xf numFmtId="0" fontId="5" fillId="0" borderId="4" xfId="6" applyFont="1" applyBorder="1" applyAlignment="1" applyProtection="1">
      <alignment horizontal="center"/>
    </xf>
    <xf numFmtId="0" fontId="5" fillId="0" borderId="2" xfId="6" applyFont="1" applyBorder="1" applyAlignment="1" applyProtection="1">
      <alignment horizontal="center"/>
    </xf>
    <xf numFmtId="0" fontId="12" fillId="0" borderId="6" xfId="6" applyFont="1" applyBorder="1" applyAlignment="1" applyProtection="1">
      <alignment horizontal="center" wrapText="1"/>
    </xf>
    <xf numFmtId="0" fontId="12" fillId="0" borderId="15" xfId="6" applyFont="1" applyBorder="1" applyAlignment="1" applyProtection="1">
      <alignment horizontal="center" wrapText="1"/>
    </xf>
    <xf numFmtId="0" fontId="47" fillId="0" borderId="6" xfId="6" applyFont="1" applyBorder="1" applyAlignment="1" applyProtection="1">
      <alignment horizontal="left" vertical="center" wrapText="1"/>
    </xf>
    <xf numFmtId="0" fontId="3" fillId="0" borderId="6" xfId="6" applyFont="1" applyBorder="1" applyAlignment="1" applyProtection="1">
      <alignment vertical="center" wrapText="1"/>
    </xf>
    <xf numFmtId="0" fontId="47" fillId="0" borderId="5" xfId="6" applyFont="1" applyBorder="1" applyAlignment="1" applyProtection="1">
      <alignment horizontal="center" vertical="center" wrapText="1"/>
    </xf>
    <xf numFmtId="0" fontId="3" fillId="0" borderId="15" xfId="6" applyFont="1" applyBorder="1" applyAlignment="1" applyProtection="1"/>
    <xf numFmtId="0" fontId="29" fillId="0" borderId="0" xfId="6" applyFont="1" applyBorder="1" applyAlignment="1" applyProtection="1">
      <alignment horizontal="left" vertical="center" wrapText="1"/>
    </xf>
    <xf numFmtId="0" fontId="5" fillId="0" borderId="0" xfId="6" applyFont="1" applyBorder="1" applyAlignment="1" applyProtection="1">
      <alignment horizontal="left" vertical="center" wrapText="1"/>
    </xf>
    <xf numFmtId="0" fontId="5" fillId="0" borderId="0" xfId="6" applyFont="1" applyBorder="1" applyAlignment="1" applyProtection="1">
      <alignment vertical="center" wrapText="1"/>
    </xf>
    <xf numFmtId="0" fontId="30" fillId="0" borderId="0" xfId="6" applyFont="1" applyBorder="1" applyAlignment="1" applyProtection="1">
      <alignment horizontal="left" vertical="center" wrapText="1"/>
    </xf>
    <xf numFmtId="0" fontId="5" fillId="0" borderId="16" xfId="6" applyFont="1" applyBorder="1" applyAlignment="1" applyProtection="1">
      <alignment vertical="center" wrapText="1"/>
    </xf>
    <xf numFmtId="0" fontId="27" fillId="0" borderId="0" xfId="6" applyFont="1" applyBorder="1" applyAlignment="1" applyProtection="1">
      <alignment vertical="center" wrapText="1"/>
    </xf>
    <xf numFmtId="0" fontId="12" fillId="0" borderId="0" xfId="6" applyFont="1" applyBorder="1" applyAlignment="1" applyProtection="1"/>
    <xf numFmtId="0" fontId="27" fillId="0" borderId="1" xfId="6" applyFont="1" applyBorder="1" applyAlignment="1" applyProtection="1">
      <alignment vertical="center" wrapText="1"/>
    </xf>
    <xf numFmtId="0" fontId="12" fillId="0" borderId="1" xfId="6" applyFont="1" applyBorder="1" applyAlignment="1" applyProtection="1"/>
    <xf numFmtId="0" fontId="36" fillId="8" borderId="8" xfId="6" applyFont="1" applyFill="1" applyBorder="1" applyAlignment="1" applyProtection="1">
      <alignment horizontal="center" vertical="center" wrapText="1"/>
    </xf>
    <xf numFmtId="0" fontId="36" fillId="8" borderId="16" xfId="6" applyFont="1" applyFill="1" applyBorder="1" applyAlignment="1" applyProtection="1">
      <alignment horizontal="center" vertical="center" wrapText="1"/>
    </xf>
    <xf numFmtId="0" fontId="34" fillId="8" borderId="8" xfId="6" applyFont="1" applyFill="1" applyBorder="1" applyAlignment="1" applyProtection="1">
      <alignment horizontal="center" vertical="center" wrapText="1"/>
    </xf>
    <xf numFmtId="0" fontId="34" fillId="8" borderId="16" xfId="6" applyFont="1" applyFill="1" applyBorder="1" applyAlignment="1" applyProtection="1">
      <alignment horizontal="center" vertical="center" wrapText="1"/>
    </xf>
    <xf numFmtId="0" fontId="42" fillId="0" borderId="3" xfId="6" applyFont="1" applyBorder="1" applyAlignment="1" applyProtection="1">
      <alignment horizontal="left" vertical="center" wrapText="1"/>
    </xf>
    <xf numFmtId="0" fontId="3" fillId="0" borderId="4" xfId="6" applyFont="1" applyBorder="1" applyAlignment="1" applyProtection="1">
      <alignment wrapText="1"/>
    </xf>
    <xf numFmtId="0" fontId="3" fillId="0" borderId="4" xfId="6" applyFont="1" applyBorder="1" applyAlignment="1" applyProtection="1">
      <alignment vertical="center" wrapText="1"/>
    </xf>
    <xf numFmtId="0" fontId="3" fillId="0" borderId="2" xfId="6" applyFont="1" applyBorder="1" applyAlignment="1" applyProtection="1">
      <alignment vertical="center" wrapText="1"/>
    </xf>
    <xf numFmtId="0" fontId="3" fillId="0" borderId="0" xfId="6" applyFont="1" applyBorder="1" applyAlignment="1" applyProtection="1"/>
    <xf numFmtId="0" fontId="5" fillId="0" borderId="0" xfId="6" applyFont="1" applyBorder="1" applyAlignment="1" applyProtection="1"/>
    <xf numFmtId="0" fontId="5" fillId="0" borderId="0" xfId="6" applyFont="1" applyBorder="1" applyAlignment="1" applyProtection="1">
      <alignment wrapText="1"/>
    </xf>
    <xf numFmtId="0" fontId="42" fillId="0" borderId="4" xfId="6" applyFont="1" applyBorder="1" applyAlignment="1" applyProtection="1">
      <alignment horizontal="left" vertical="center" wrapText="1"/>
    </xf>
    <xf numFmtId="0" fontId="42" fillId="0" borderId="2" xfId="6" applyFont="1" applyBorder="1" applyAlignment="1" applyProtection="1">
      <alignment horizontal="left" vertical="center" wrapText="1"/>
    </xf>
    <xf numFmtId="0" fontId="60" fillId="0" borderId="9" xfId="0" applyFont="1" applyBorder="1" applyAlignment="1" applyProtection="1">
      <alignment horizontal="center"/>
    </xf>
    <xf numFmtId="0" fontId="29" fillId="0" borderId="0" xfId="6" applyFont="1" applyBorder="1" applyAlignment="1" applyProtection="1">
      <alignment vertical="center" wrapText="1"/>
    </xf>
    <xf numFmtId="0" fontId="32" fillId="0" borderId="0" xfId="6" applyFont="1" applyBorder="1" applyAlignment="1" applyProtection="1">
      <alignment vertical="center" wrapText="1"/>
    </xf>
    <xf numFmtId="0" fontId="33" fillId="0" borderId="16" xfId="6" applyFont="1" applyBorder="1" applyAlignment="1" applyProtection="1"/>
    <xf numFmtId="0" fontId="39" fillId="0" borderId="0" xfId="6" applyFont="1" applyBorder="1" applyAlignment="1" applyProtection="1">
      <alignment vertical="center" wrapText="1"/>
    </xf>
    <xf numFmtId="0" fontId="34" fillId="8" borderId="0" xfId="6" applyFont="1" applyFill="1" applyBorder="1" applyAlignment="1" applyProtection="1">
      <alignment horizontal="right" vertical="center" wrapText="1"/>
    </xf>
    <xf numFmtId="0" fontId="35" fillId="8" borderId="16" xfId="6" applyFont="1" applyFill="1" applyBorder="1" applyAlignment="1" applyProtection="1">
      <alignment horizontal="right"/>
    </xf>
    <xf numFmtId="0" fontId="4" fillId="0" borderId="9" xfId="6" applyFont="1" applyBorder="1" applyAlignment="1" applyProtection="1">
      <alignment horizontal="left" vertical="center" wrapText="1"/>
    </xf>
    <xf numFmtId="0" fontId="8" fillId="0" borderId="9" xfId="6" applyFont="1" applyBorder="1" applyAlignment="1" applyProtection="1">
      <alignment horizontal="left" vertical="center" wrapText="1"/>
    </xf>
    <xf numFmtId="0" fontId="27" fillId="0" borderId="9" xfId="6" applyFont="1" applyBorder="1" applyAlignment="1" applyProtection="1">
      <alignment horizontal="center" vertical="center" wrapText="1"/>
    </xf>
    <xf numFmtId="0" fontId="12" fillId="0" borderId="9" xfId="6" applyFont="1" applyBorder="1" applyAlignment="1" applyProtection="1">
      <alignment horizontal="center"/>
    </xf>
    <xf numFmtId="0" fontId="27" fillId="0" borderId="0" xfId="6" applyFont="1" applyBorder="1" applyAlignment="1" applyProtection="1">
      <alignment horizontal="center" vertical="center" wrapText="1"/>
    </xf>
    <xf numFmtId="0" fontId="12" fillId="0" borderId="16" xfId="6" applyFont="1" applyBorder="1" applyAlignment="1" applyProtection="1"/>
    <xf numFmtId="0" fontId="7" fillId="0" borderId="0" xfId="6" applyFont="1" applyBorder="1" applyAlignment="1" applyProtection="1"/>
    <xf numFmtId="0" fontId="12" fillId="0" borderId="0" xfId="6" applyFont="1" applyBorder="1" applyAlignment="1" applyProtection="1">
      <alignment wrapText="1"/>
    </xf>
    <xf numFmtId="0" fontId="29" fillId="0" borderId="9" xfId="6" applyFont="1" applyBorder="1" applyAlignment="1" applyProtection="1">
      <alignment horizontal="center" vertical="center" wrapText="1"/>
    </xf>
    <xf numFmtId="0" fontId="34" fillId="8" borderId="9" xfId="6" applyFont="1" applyFill="1" applyBorder="1" applyAlignment="1" applyProtection="1">
      <alignment horizontal="right" vertical="center" wrapText="1"/>
    </xf>
    <xf numFmtId="14" fontId="7" fillId="7" borderId="0" xfId="6" applyNumberFormat="1" applyFont="1" applyFill="1" applyBorder="1" applyAlignment="1" applyProtection="1">
      <alignment horizontal="left"/>
    </xf>
    <xf numFmtId="1" fontId="40" fillId="17" borderId="3" xfId="0" applyNumberFormat="1" applyFont="1" applyFill="1" applyBorder="1" applyAlignment="1" applyProtection="1">
      <alignment horizontal="right"/>
    </xf>
    <xf numFmtId="1" fontId="40" fillId="17" borderId="2" xfId="0" applyNumberFormat="1" applyFont="1" applyFill="1" applyBorder="1" applyAlignment="1" applyProtection="1">
      <alignment horizontal="right"/>
    </xf>
    <xf numFmtId="0" fontId="36" fillId="8" borderId="9" xfId="6" applyFont="1" applyFill="1" applyBorder="1" applyAlignment="1" applyProtection="1">
      <alignment horizontal="center" vertical="center" wrapText="1"/>
    </xf>
    <xf numFmtId="0" fontId="12" fillId="8" borderId="9" xfId="6" applyFill="1" applyBorder="1" applyAlignment="1" applyProtection="1">
      <alignment horizontal="center" wrapText="1"/>
    </xf>
    <xf numFmtId="0" fontId="29" fillId="0" borderId="1" xfId="6" applyFont="1" applyBorder="1" applyAlignment="1" applyProtection="1">
      <alignment vertical="center" wrapText="1"/>
    </xf>
    <xf numFmtId="0" fontId="5" fillId="0" borderId="1" xfId="6" applyFont="1" applyBorder="1" applyAlignment="1" applyProtection="1">
      <alignment vertical="center" wrapText="1"/>
    </xf>
    <xf numFmtId="0" fontId="34" fillId="0" borderId="11" xfId="6" applyFont="1" applyBorder="1" applyAlignment="1" applyProtection="1">
      <alignment horizontal="center" vertical="center" wrapText="1"/>
    </xf>
    <xf numFmtId="0" fontId="35" fillId="0" borderId="11" xfId="6" applyFont="1" applyBorder="1" applyAlignment="1" applyProtection="1"/>
    <xf numFmtId="0" fontId="29" fillId="0" borderId="9" xfId="6" applyFont="1" applyBorder="1" applyAlignment="1" applyProtection="1">
      <alignment vertical="center" wrapText="1"/>
    </xf>
    <xf numFmtId="0" fontId="39" fillId="0" borderId="9" xfId="6" applyFont="1" applyBorder="1" applyAlignment="1" applyProtection="1">
      <alignment vertical="center" wrapText="1"/>
    </xf>
    <xf numFmtId="0" fontId="2" fillId="0" borderId="9" xfId="6" applyFont="1" applyBorder="1" applyAlignment="1" applyProtection="1">
      <alignment horizontal="right"/>
    </xf>
    <xf numFmtId="0" fontId="36" fillId="0" borderId="11" xfId="6" applyFont="1" applyBorder="1" applyAlignment="1" applyProtection="1">
      <alignment vertical="center" wrapText="1"/>
    </xf>
    <xf numFmtId="0" fontId="33" fillId="0" borderId="11" xfId="6" applyFont="1" applyBorder="1" applyAlignment="1" applyProtection="1"/>
    <xf numFmtId="0" fontId="36" fillId="0" borderId="9" xfId="6" applyFont="1" applyBorder="1" applyAlignment="1" applyProtection="1">
      <alignment vertical="center" wrapText="1"/>
    </xf>
    <xf numFmtId="0" fontId="33" fillId="0" borderId="9" xfId="6" applyFont="1" applyBorder="1" applyAlignment="1" applyProtection="1"/>
    <xf numFmtId="0" fontId="36" fillId="0" borderId="9" xfId="6" applyFont="1" applyBorder="1" applyAlignment="1" applyProtection="1">
      <alignment horizontal="center" vertical="center" wrapText="1"/>
    </xf>
    <xf numFmtId="0" fontId="33" fillId="0" borderId="9" xfId="6" applyFont="1" applyBorder="1" applyAlignment="1" applyProtection="1">
      <alignment horizontal="center"/>
    </xf>
    <xf numFmtId="0" fontId="12" fillId="0" borderId="9" xfId="6" applyBorder="1" applyAlignment="1" applyProtection="1">
      <alignment horizontal="center" wrapText="1"/>
    </xf>
    <xf numFmtId="1" fontId="40" fillId="17" borderId="10" xfId="0" applyNumberFormat="1" applyFont="1" applyFill="1" applyBorder="1" applyAlignment="1" applyProtection="1">
      <alignment horizontal="right"/>
    </xf>
    <xf numFmtId="1" fontId="40" fillId="17" borderId="14" xfId="0" applyNumberFormat="1" applyFont="1" applyFill="1" applyBorder="1" applyAlignment="1" applyProtection="1">
      <alignment horizontal="right"/>
    </xf>
    <xf numFmtId="0" fontId="40" fillId="17" borderId="3" xfId="0" applyFont="1" applyFill="1" applyBorder="1" applyAlignment="1" applyProtection="1">
      <alignment horizontal="right"/>
    </xf>
    <xf numFmtId="0" fontId="40" fillId="17" borderId="2" xfId="0" applyFont="1" applyFill="1" applyBorder="1" applyAlignment="1" applyProtection="1">
      <alignment horizontal="right"/>
    </xf>
    <xf numFmtId="0" fontId="7" fillId="7" borderId="0" xfId="6" applyFont="1" applyFill="1" applyBorder="1" applyAlignment="1" applyProtection="1">
      <alignment horizontal="center" vertical="top" wrapText="1"/>
    </xf>
    <xf numFmtId="0" fontId="7" fillId="0" borderId="9" xfId="6" applyFont="1" applyBorder="1" applyAlignment="1" applyProtection="1">
      <alignment horizontal="center" vertical="center" wrapText="1"/>
    </xf>
    <xf numFmtId="0" fontId="7" fillId="7" borderId="0" xfId="6" applyFont="1" applyFill="1" applyBorder="1" applyAlignment="1" applyProtection="1">
      <alignment wrapText="1"/>
    </xf>
    <xf numFmtId="0" fontId="27" fillId="0" borderId="10" xfId="6" applyFont="1" applyBorder="1" applyAlignment="1" applyProtection="1">
      <alignment horizontal="center" vertical="center" wrapText="1"/>
    </xf>
    <xf numFmtId="0" fontId="27" fillId="0" borderId="1" xfId="6" applyFont="1" applyBorder="1" applyAlignment="1" applyProtection="1">
      <alignment horizontal="center" vertical="center" wrapText="1"/>
    </xf>
    <xf numFmtId="0" fontId="12" fillId="0" borderId="1" xfId="6" applyBorder="1" applyAlignment="1" applyProtection="1">
      <alignment wrapText="1"/>
    </xf>
    <xf numFmtId="0" fontId="12" fillId="0" borderId="14" xfId="6" applyBorder="1" applyAlignment="1" applyProtection="1">
      <alignment wrapText="1"/>
    </xf>
    <xf numFmtId="0" fontId="43" fillId="0" borderId="9" xfId="6" applyFont="1" applyBorder="1" applyAlignment="1" applyProtection="1">
      <alignment horizontal="center" vertical="top" wrapText="1"/>
    </xf>
    <xf numFmtId="3" fontId="7" fillId="0" borderId="9" xfId="6" applyNumberFormat="1" applyFont="1" applyBorder="1" applyAlignment="1" applyProtection="1">
      <alignment horizontal="center" vertical="center" wrapText="1"/>
    </xf>
    <xf numFmtId="0" fontId="7" fillId="7" borderId="0" xfId="6" applyFont="1" applyFill="1" applyBorder="1" applyAlignment="1" applyProtection="1">
      <alignment horizontal="left"/>
    </xf>
    <xf numFmtId="0" fontId="12" fillId="0" borderId="9" xfId="6" applyBorder="1" applyAlignment="1" applyProtection="1">
      <alignment wrapText="1"/>
    </xf>
    <xf numFmtId="0" fontId="7" fillId="7" borderId="0" xfId="6" applyFont="1" applyFill="1" applyBorder="1" applyAlignment="1" applyProtection="1">
      <alignment horizontal="right" wrapText="1"/>
    </xf>
    <xf numFmtId="0" fontId="7" fillId="7" borderId="0" xfId="6" applyFont="1" applyFill="1" applyBorder="1" applyAlignment="1" applyProtection="1"/>
    <xf numFmtId="0" fontId="7" fillId="0" borderId="3" xfId="6" applyFont="1" applyBorder="1" applyAlignment="1" applyProtection="1">
      <alignment horizontal="center" vertical="center" wrapText="1"/>
    </xf>
    <xf numFmtId="0" fontId="7" fillId="0" borderId="2" xfId="6" applyFont="1" applyBorder="1" applyAlignment="1" applyProtection="1">
      <alignment horizontal="center" vertical="center" wrapText="1"/>
    </xf>
  </cellXfs>
  <cellStyles count="7">
    <cellStyle name="Calculation 3" xfId="3"/>
    <cellStyle name="Calculation 4" xfId="5"/>
    <cellStyle name="Comma" xfId="1" builtinId="3"/>
    <cellStyle name="Normal" xfId="0" builtinId="0"/>
    <cellStyle name="Normal 3" xfId="2"/>
    <cellStyle name="Normal 4" xfId="4"/>
    <cellStyle name="Normal 5" xfId="6"/>
  </cellStyles>
  <dxfs count="0"/>
  <tableStyles count="0" defaultTableStyle="TableStyleMedium9" defaultPivotStyle="PivotStyleLight16"/>
  <colors>
    <mruColors>
      <color rgb="FF00FFFF"/>
      <color rgb="FFCCFFCC"/>
      <color rgb="FFFFFFCC"/>
      <color rgb="FF00FF99"/>
      <color rgb="FF00FF00"/>
      <color rgb="FFFF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hcl\AppData\Local\Temp\Cal_GPF%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alary"/>
      <sheetName val="Statement"/>
      <sheetName val="Tax"/>
      <sheetName val="Form 16"/>
      <sheetName val="Sheet1"/>
    </sheetNames>
    <sheetDataSet>
      <sheetData sheetId="0"/>
      <sheetData sheetId="1">
        <row r="18">
          <cell r="H18">
            <v>18000</v>
          </cell>
        </row>
        <row r="21">
          <cell r="A21" t="str">
            <v>LTC</v>
          </cell>
          <cell r="K21">
            <v>0</v>
          </cell>
        </row>
        <row r="23">
          <cell r="A23" t="str">
            <v xml:space="preserve">Other </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77"/>
  <sheetViews>
    <sheetView tabSelected="1" zoomScale="90" zoomScaleNormal="90" workbookViewId="0">
      <selection activeCell="H38" sqref="H38"/>
    </sheetView>
  </sheetViews>
  <sheetFormatPr defaultRowHeight="15"/>
  <cols>
    <col min="1" max="1" width="11.140625" customWidth="1"/>
    <col min="2" max="2" width="12" customWidth="1"/>
    <col min="3" max="3" width="10.5703125" customWidth="1"/>
    <col min="7" max="7" width="13.42578125" customWidth="1"/>
    <col min="10" max="10" width="13.28515625" customWidth="1"/>
    <col min="11" max="11" width="33.85546875" customWidth="1"/>
    <col min="12" max="12" width="11.42578125" customWidth="1"/>
  </cols>
  <sheetData>
    <row r="1" spans="1:18" ht="20.100000000000001" customHeight="1">
      <c r="A1" s="324" t="s">
        <v>287</v>
      </c>
      <c r="B1" s="324"/>
      <c r="C1" s="324"/>
      <c r="D1" s="324"/>
      <c r="E1" s="324"/>
      <c r="F1" s="324"/>
      <c r="G1" s="324"/>
      <c r="H1" s="324"/>
      <c r="I1" s="324"/>
      <c r="J1" s="324"/>
      <c r="K1" s="324"/>
      <c r="L1" s="324"/>
      <c r="M1" s="324"/>
      <c r="N1" s="324"/>
      <c r="O1" s="324"/>
      <c r="P1" s="324"/>
      <c r="Q1" s="324"/>
      <c r="R1" s="324"/>
    </row>
    <row r="2" spans="1:18" ht="20.100000000000001" customHeight="1">
      <c r="A2" s="326" t="s">
        <v>83</v>
      </c>
      <c r="B2" s="327"/>
      <c r="C2" s="327"/>
      <c r="D2" s="327"/>
      <c r="E2" s="327"/>
      <c r="F2" s="327"/>
      <c r="G2" s="327"/>
      <c r="H2" s="328" t="s">
        <v>227</v>
      </c>
      <c r="I2" s="329"/>
      <c r="J2" s="329"/>
      <c r="K2" s="329"/>
      <c r="L2" s="308" t="s">
        <v>280</v>
      </c>
      <c r="M2" s="308"/>
      <c r="N2" s="308"/>
      <c r="O2" s="308"/>
      <c r="P2" s="308"/>
      <c r="Q2" s="308"/>
      <c r="R2" s="308"/>
    </row>
    <row r="3" spans="1:18" ht="20.100000000000001" customHeight="1">
      <c r="A3" s="327"/>
      <c r="B3" s="327"/>
      <c r="C3" s="327"/>
      <c r="D3" s="327"/>
      <c r="E3" s="327"/>
      <c r="F3" s="327"/>
      <c r="G3" s="327"/>
      <c r="H3" s="329"/>
      <c r="I3" s="329"/>
      <c r="J3" s="329"/>
      <c r="K3" s="329"/>
      <c r="L3" s="308"/>
      <c r="M3" s="308"/>
      <c r="N3" s="308"/>
      <c r="O3" s="308"/>
      <c r="P3" s="308"/>
      <c r="Q3" s="308"/>
      <c r="R3" s="308"/>
    </row>
    <row r="4" spans="1:18" ht="20.100000000000001" customHeight="1">
      <c r="A4" s="327"/>
      <c r="B4" s="327"/>
      <c r="C4" s="327"/>
      <c r="D4" s="327"/>
      <c r="E4" s="327"/>
      <c r="F4" s="327"/>
      <c r="G4" s="327"/>
      <c r="H4" s="329"/>
      <c r="I4" s="329"/>
      <c r="J4" s="329"/>
      <c r="K4" s="329"/>
      <c r="L4" s="308" t="s">
        <v>281</v>
      </c>
      <c r="M4" s="308"/>
      <c r="N4" s="308"/>
      <c r="O4" s="308"/>
      <c r="P4" s="308"/>
      <c r="Q4" s="308"/>
      <c r="R4" s="308"/>
    </row>
    <row r="5" spans="1:18" ht="20.100000000000001" customHeight="1">
      <c r="A5" s="327"/>
      <c r="B5" s="327"/>
      <c r="C5" s="327"/>
      <c r="D5" s="327"/>
      <c r="E5" s="327"/>
      <c r="F5" s="327"/>
      <c r="G5" s="327"/>
      <c r="H5" s="329"/>
      <c r="I5" s="329"/>
      <c r="J5" s="329"/>
      <c r="K5" s="329"/>
      <c r="L5" s="308"/>
      <c r="M5" s="308"/>
      <c r="N5" s="308"/>
      <c r="O5" s="308"/>
      <c r="P5" s="308"/>
      <c r="Q5" s="308"/>
      <c r="R5" s="308"/>
    </row>
    <row r="6" spans="1:18" ht="20.100000000000001" customHeight="1">
      <c r="A6" s="325" t="s">
        <v>313</v>
      </c>
      <c r="B6" s="325"/>
      <c r="C6" s="325"/>
      <c r="D6" s="325"/>
      <c r="E6" s="325"/>
      <c r="F6" s="325"/>
      <c r="G6" s="325"/>
      <c r="H6" s="325"/>
      <c r="I6" s="325"/>
      <c r="J6" s="325"/>
      <c r="K6" s="325"/>
      <c r="L6" s="308" t="s">
        <v>282</v>
      </c>
      <c r="M6" s="308"/>
      <c r="N6" s="308"/>
      <c r="O6" s="308"/>
      <c r="P6" s="308"/>
      <c r="Q6" s="308"/>
      <c r="R6" s="308"/>
    </row>
    <row r="7" spans="1:18" ht="20.100000000000001" customHeight="1">
      <c r="A7" s="325"/>
      <c r="B7" s="325"/>
      <c r="C7" s="325"/>
      <c r="D7" s="325"/>
      <c r="E7" s="325"/>
      <c r="F7" s="325"/>
      <c r="G7" s="325"/>
      <c r="H7" s="325"/>
      <c r="I7" s="325"/>
      <c r="J7" s="325"/>
      <c r="K7" s="325"/>
      <c r="L7" s="308"/>
      <c r="M7" s="308"/>
      <c r="N7" s="308"/>
      <c r="O7" s="308"/>
      <c r="P7" s="308"/>
      <c r="Q7" s="308"/>
      <c r="R7" s="308"/>
    </row>
    <row r="8" spans="1:18" ht="35.25" customHeight="1">
      <c r="A8" s="268" t="s">
        <v>286</v>
      </c>
      <c r="B8" s="268"/>
      <c r="C8" s="268"/>
      <c r="D8" s="268"/>
      <c r="E8" s="268"/>
      <c r="F8" s="268"/>
      <c r="G8" s="268"/>
      <c r="H8" s="268"/>
      <c r="I8" s="268"/>
      <c r="J8" s="268"/>
      <c r="K8" s="269"/>
      <c r="L8" s="308" t="s">
        <v>283</v>
      </c>
      <c r="M8" s="308"/>
      <c r="N8" s="308"/>
      <c r="O8" s="308"/>
      <c r="P8" s="308"/>
      <c r="Q8" s="308"/>
      <c r="R8" s="308"/>
    </row>
    <row r="9" spans="1:18" ht="20.100000000000001" customHeight="1">
      <c r="A9" s="16">
        <v>1</v>
      </c>
      <c r="B9" s="271" t="s">
        <v>71</v>
      </c>
      <c r="C9" s="272"/>
      <c r="D9" s="272"/>
      <c r="E9" s="272"/>
      <c r="F9" s="272"/>
      <c r="G9" s="272"/>
      <c r="H9" s="272"/>
      <c r="I9" s="272"/>
      <c r="J9" s="273"/>
      <c r="K9" s="259" t="s">
        <v>298</v>
      </c>
      <c r="L9" s="308"/>
      <c r="M9" s="308"/>
      <c r="N9" s="308"/>
      <c r="O9" s="308"/>
      <c r="P9" s="308"/>
      <c r="Q9" s="308"/>
      <c r="R9" s="308"/>
    </row>
    <row r="10" spans="1:18" ht="20.100000000000001" customHeight="1">
      <c r="A10" s="16">
        <v>2</v>
      </c>
      <c r="B10" s="270" t="s">
        <v>197</v>
      </c>
      <c r="C10" s="270"/>
      <c r="D10" s="270"/>
      <c r="E10" s="270"/>
      <c r="F10" s="270"/>
      <c r="G10" s="270"/>
      <c r="H10" s="270"/>
      <c r="I10" s="270"/>
      <c r="J10" s="270"/>
      <c r="K10" s="259" t="s">
        <v>197</v>
      </c>
      <c r="L10" s="308" t="s">
        <v>284</v>
      </c>
      <c r="M10" s="308"/>
      <c r="N10" s="308"/>
      <c r="O10" s="308"/>
      <c r="P10" s="308"/>
      <c r="Q10" s="308"/>
      <c r="R10" s="308"/>
    </row>
    <row r="11" spans="1:18" ht="20.100000000000001" customHeight="1">
      <c r="A11" s="17">
        <v>3</v>
      </c>
      <c r="B11" s="278" t="s">
        <v>73</v>
      </c>
      <c r="C11" s="279"/>
      <c r="D11" s="279"/>
      <c r="E11" s="279"/>
      <c r="F11" s="279"/>
      <c r="G11" s="279"/>
      <c r="H11" s="279"/>
      <c r="I11" s="279"/>
      <c r="J11" s="280"/>
      <c r="K11" s="259" t="s">
        <v>299</v>
      </c>
      <c r="L11" s="308"/>
      <c r="M11" s="308"/>
      <c r="N11" s="308"/>
      <c r="O11" s="308"/>
      <c r="P11" s="308"/>
      <c r="Q11" s="308"/>
      <c r="R11" s="308"/>
    </row>
    <row r="12" spans="1:18" ht="20.100000000000001" customHeight="1">
      <c r="A12" s="16">
        <v>4</v>
      </c>
      <c r="B12" s="271" t="s">
        <v>72</v>
      </c>
      <c r="C12" s="272"/>
      <c r="D12" s="272"/>
      <c r="E12" s="272"/>
      <c r="F12" s="272"/>
      <c r="G12" s="272"/>
      <c r="H12" s="272"/>
      <c r="I12" s="272"/>
      <c r="J12" s="273"/>
      <c r="K12" s="259" t="s">
        <v>300</v>
      </c>
      <c r="L12" s="308" t="s">
        <v>285</v>
      </c>
      <c r="M12" s="308"/>
      <c r="N12" s="308"/>
      <c r="O12" s="308"/>
      <c r="P12" s="308"/>
      <c r="Q12" s="308"/>
      <c r="R12" s="308"/>
    </row>
    <row r="13" spans="1:18" ht="20.100000000000001" customHeight="1">
      <c r="A13" s="18">
        <v>5</v>
      </c>
      <c r="B13" s="274" t="s">
        <v>79</v>
      </c>
      <c r="C13" s="275"/>
      <c r="D13" s="275"/>
      <c r="E13" s="275"/>
      <c r="F13" s="275"/>
      <c r="G13" s="275"/>
      <c r="H13" s="275"/>
      <c r="I13" s="275"/>
      <c r="J13" s="276"/>
      <c r="K13" s="259" t="s">
        <v>301</v>
      </c>
      <c r="L13" s="308"/>
      <c r="M13" s="308"/>
      <c r="N13" s="308"/>
      <c r="O13" s="308"/>
      <c r="P13" s="308"/>
      <c r="Q13" s="308"/>
      <c r="R13" s="308"/>
    </row>
    <row r="14" spans="1:18" ht="20.100000000000001" customHeight="1">
      <c r="A14" s="16">
        <v>6</v>
      </c>
      <c r="B14" s="271" t="s">
        <v>77</v>
      </c>
      <c r="C14" s="272"/>
      <c r="D14" s="272"/>
      <c r="E14" s="272"/>
      <c r="F14" s="272"/>
      <c r="G14" s="272"/>
      <c r="H14" s="272"/>
      <c r="I14" s="272"/>
      <c r="J14" s="273"/>
      <c r="K14" s="259" t="s">
        <v>302</v>
      </c>
      <c r="L14" s="308"/>
      <c r="M14" s="308"/>
      <c r="N14" s="308"/>
      <c r="O14" s="308"/>
      <c r="P14" s="308"/>
      <c r="Q14" s="308"/>
      <c r="R14" s="308"/>
    </row>
    <row r="15" spans="1:18" ht="20.100000000000001" customHeight="1">
      <c r="A15" s="16">
        <v>7</v>
      </c>
      <c r="B15" s="270" t="s">
        <v>217</v>
      </c>
      <c r="C15" s="270"/>
      <c r="D15" s="270"/>
      <c r="E15" s="270"/>
      <c r="F15" s="270"/>
      <c r="G15" s="270"/>
      <c r="H15" s="270"/>
      <c r="I15" s="270"/>
      <c r="J15" s="270"/>
      <c r="K15" s="19" t="s">
        <v>303</v>
      </c>
      <c r="L15" s="309" t="s">
        <v>211</v>
      </c>
      <c r="M15" s="310"/>
      <c r="N15" s="310"/>
      <c r="O15" s="310"/>
      <c r="P15" s="310"/>
      <c r="Q15" s="310"/>
      <c r="R15" s="311"/>
    </row>
    <row r="16" spans="1:18" ht="20.100000000000001" customHeight="1">
      <c r="A16" s="18">
        <v>8</v>
      </c>
      <c r="B16" s="277" t="s">
        <v>78</v>
      </c>
      <c r="C16" s="277"/>
      <c r="D16" s="277"/>
      <c r="E16" s="277"/>
      <c r="F16" s="277"/>
      <c r="G16" s="277"/>
      <c r="H16" s="277"/>
      <c r="I16" s="277"/>
      <c r="J16" s="277"/>
      <c r="K16" s="19" t="s">
        <v>304</v>
      </c>
      <c r="L16" s="309"/>
      <c r="M16" s="310"/>
      <c r="N16" s="310"/>
      <c r="O16" s="310"/>
      <c r="P16" s="310"/>
      <c r="Q16" s="310"/>
      <c r="R16" s="311"/>
    </row>
    <row r="17" spans="1:18" ht="20.100000000000001" customHeight="1">
      <c r="A17" s="18">
        <v>9</v>
      </c>
      <c r="B17" s="274" t="s">
        <v>226</v>
      </c>
      <c r="C17" s="275"/>
      <c r="D17" s="275"/>
      <c r="E17" s="275"/>
      <c r="F17" s="275"/>
      <c r="G17" s="275"/>
      <c r="H17" s="275"/>
      <c r="I17" s="275"/>
      <c r="J17" s="276"/>
      <c r="K17" s="19" t="s">
        <v>305</v>
      </c>
      <c r="L17" s="309"/>
      <c r="M17" s="310"/>
      <c r="N17" s="310"/>
      <c r="O17" s="310"/>
      <c r="P17" s="310"/>
      <c r="Q17" s="310"/>
      <c r="R17" s="311"/>
    </row>
    <row r="18" spans="1:18" ht="20.100000000000001" customHeight="1">
      <c r="A18" s="16">
        <v>10</v>
      </c>
      <c r="B18" s="271" t="s">
        <v>80</v>
      </c>
      <c r="C18" s="272"/>
      <c r="D18" s="272"/>
      <c r="E18" s="272"/>
      <c r="F18" s="272"/>
      <c r="G18" s="272"/>
      <c r="H18" s="272"/>
      <c r="I18" s="272"/>
      <c r="J18" s="273"/>
      <c r="K18" s="19" t="s">
        <v>306</v>
      </c>
      <c r="L18" s="309"/>
      <c r="M18" s="310"/>
      <c r="N18" s="310"/>
      <c r="O18" s="310"/>
      <c r="P18" s="310"/>
      <c r="Q18" s="310"/>
      <c r="R18" s="311"/>
    </row>
    <row r="19" spans="1:18" ht="20.100000000000001" customHeight="1">
      <c r="A19" s="18">
        <v>11</v>
      </c>
      <c r="B19" s="278" t="s">
        <v>81</v>
      </c>
      <c r="C19" s="279"/>
      <c r="D19" s="279"/>
      <c r="E19" s="279"/>
      <c r="F19" s="279"/>
      <c r="G19" s="279"/>
      <c r="H19" s="279"/>
      <c r="I19" s="279"/>
      <c r="J19" s="280"/>
      <c r="K19" s="19" t="s">
        <v>307</v>
      </c>
      <c r="L19" s="309"/>
      <c r="M19" s="310"/>
      <c r="N19" s="310"/>
      <c r="O19" s="310"/>
      <c r="P19" s="310"/>
      <c r="Q19" s="310"/>
      <c r="R19" s="311"/>
    </row>
    <row r="20" spans="1:18" ht="20.100000000000001" customHeight="1">
      <c r="A20" s="16">
        <v>12</v>
      </c>
      <c r="B20" s="271" t="s">
        <v>76</v>
      </c>
      <c r="C20" s="272"/>
      <c r="D20" s="272"/>
      <c r="E20" s="272"/>
      <c r="F20" s="272"/>
      <c r="G20" s="272"/>
      <c r="H20" s="272"/>
      <c r="I20" s="272"/>
      <c r="J20" s="273"/>
      <c r="K20" s="19" t="s">
        <v>85</v>
      </c>
      <c r="L20" s="309"/>
      <c r="M20" s="310"/>
      <c r="N20" s="310"/>
      <c r="O20" s="310"/>
      <c r="P20" s="310"/>
      <c r="Q20" s="310"/>
      <c r="R20" s="311"/>
    </row>
    <row r="21" spans="1:18" ht="20.100000000000001" customHeight="1">
      <c r="A21" s="16">
        <v>13</v>
      </c>
      <c r="B21" s="271" t="s">
        <v>74</v>
      </c>
      <c r="C21" s="272"/>
      <c r="D21" s="272"/>
      <c r="E21" s="272"/>
      <c r="F21" s="272"/>
      <c r="G21" s="272"/>
      <c r="H21" s="272"/>
      <c r="I21" s="272"/>
      <c r="J21" s="273"/>
      <c r="K21" s="263">
        <v>42428</v>
      </c>
      <c r="L21" s="309"/>
      <c r="M21" s="310"/>
      <c r="N21" s="310"/>
      <c r="O21" s="310"/>
      <c r="P21" s="310"/>
      <c r="Q21" s="310"/>
      <c r="R21" s="311"/>
    </row>
    <row r="22" spans="1:18" ht="20.100000000000001" customHeight="1">
      <c r="A22" s="18">
        <v>14</v>
      </c>
      <c r="B22" s="274" t="s">
        <v>75</v>
      </c>
      <c r="C22" s="275"/>
      <c r="D22" s="275"/>
      <c r="E22" s="275"/>
      <c r="F22" s="275"/>
      <c r="G22" s="275"/>
      <c r="H22" s="275"/>
      <c r="I22" s="275"/>
      <c r="J22" s="276"/>
      <c r="K22" s="19" t="s">
        <v>260</v>
      </c>
      <c r="L22" s="312"/>
      <c r="M22" s="313"/>
      <c r="N22" s="313"/>
      <c r="O22" s="313"/>
      <c r="P22" s="313"/>
      <c r="Q22" s="313"/>
      <c r="R22" s="314"/>
    </row>
    <row r="23" spans="1:18">
      <c r="A23" s="296" t="s">
        <v>311</v>
      </c>
      <c r="B23" s="296"/>
      <c r="C23" s="296"/>
      <c r="D23" s="296"/>
      <c r="E23" s="296"/>
      <c r="F23" s="296"/>
      <c r="G23" s="296"/>
      <c r="H23" s="296"/>
      <c r="I23" s="296"/>
      <c r="J23" s="296"/>
      <c r="K23" s="296"/>
      <c r="L23" s="296"/>
      <c r="M23" s="296"/>
      <c r="N23" s="296"/>
      <c r="O23" s="296"/>
      <c r="P23" s="296"/>
      <c r="Q23" s="297"/>
      <c r="R23" s="297"/>
    </row>
    <row r="24" spans="1:18" ht="33.75">
      <c r="A24" s="43" t="s">
        <v>86</v>
      </c>
      <c r="B24" s="43" t="s">
        <v>87</v>
      </c>
      <c r="C24" s="43" t="s">
        <v>88</v>
      </c>
      <c r="D24" s="43" t="s">
        <v>89</v>
      </c>
      <c r="E24" s="44" t="s">
        <v>90</v>
      </c>
      <c r="F24" s="43" t="s">
        <v>91</v>
      </c>
      <c r="G24" s="43" t="s">
        <v>92</v>
      </c>
      <c r="H24" s="44" t="s">
        <v>225</v>
      </c>
      <c r="I24" s="43" t="s">
        <v>224</v>
      </c>
      <c r="J24" s="44" t="s">
        <v>50</v>
      </c>
      <c r="K24" s="43" t="s">
        <v>308</v>
      </c>
      <c r="L24" s="43" t="s">
        <v>309</v>
      </c>
      <c r="M24" s="43" t="s">
        <v>223</v>
      </c>
      <c r="N24" s="43" t="s">
        <v>93</v>
      </c>
      <c r="O24" s="43" t="s">
        <v>94</v>
      </c>
      <c r="P24" s="43" t="s">
        <v>95</v>
      </c>
      <c r="Q24" s="45" t="s">
        <v>96</v>
      </c>
      <c r="R24" s="46" t="s">
        <v>97</v>
      </c>
    </row>
    <row r="25" spans="1:18" ht="15" customHeight="1">
      <c r="A25" s="47">
        <v>42064</v>
      </c>
      <c r="B25" s="8">
        <v>21940</v>
      </c>
      <c r="C25" s="62">
        <v>0</v>
      </c>
      <c r="D25" s="48">
        <f>ROUND(B25*E25/100,0)</f>
        <v>0</v>
      </c>
      <c r="E25" s="222">
        <v>0</v>
      </c>
      <c r="F25" s="266">
        <v>0</v>
      </c>
      <c r="G25" s="266">
        <v>0</v>
      </c>
      <c r="H25" s="64">
        <v>0</v>
      </c>
      <c r="I25" s="7">
        <v>0</v>
      </c>
      <c r="J25" s="49">
        <f t="shared" ref="J25:J36" si="0">SUM(B25:I25)-E25</f>
        <v>21940</v>
      </c>
      <c r="K25" s="8">
        <v>0</v>
      </c>
      <c r="L25" s="8">
        <v>0</v>
      </c>
      <c r="M25" s="9">
        <v>0</v>
      </c>
      <c r="N25" s="6">
        <v>0</v>
      </c>
      <c r="O25" s="6">
        <v>0</v>
      </c>
      <c r="P25" s="10">
        <v>0</v>
      </c>
      <c r="Q25" s="10">
        <v>0</v>
      </c>
      <c r="R25" s="50">
        <v>0</v>
      </c>
    </row>
    <row r="26" spans="1:18" ht="15" customHeight="1">
      <c r="A26" s="47">
        <v>42095</v>
      </c>
      <c r="B26" s="237">
        <f t="shared" ref="B26:C28" si="1">B25</f>
        <v>21940</v>
      </c>
      <c r="C26" s="63">
        <f t="shared" si="1"/>
        <v>0</v>
      </c>
      <c r="D26" s="48">
        <f t="shared" ref="D26:D36" si="2">ROUND(B26*E26/100,0)</f>
        <v>0</v>
      </c>
      <c r="E26" s="224">
        <v>0</v>
      </c>
      <c r="F26" s="266">
        <v>0</v>
      </c>
      <c r="G26" s="266">
        <v>0</v>
      </c>
      <c r="H26" s="65">
        <v>0</v>
      </c>
      <c r="I26" s="7">
        <f t="shared" ref="I26:I36" si="3">I25</f>
        <v>0</v>
      </c>
      <c r="J26" s="49">
        <f t="shared" si="0"/>
        <v>21940</v>
      </c>
      <c r="K26" s="8">
        <f>K25</f>
        <v>0</v>
      </c>
      <c r="L26" s="8">
        <f>L25</f>
        <v>0</v>
      </c>
      <c r="M26" s="9">
        <f t="shared" ref="M26:M36" si="4">M25</f>
        <v>0</v>
      </c>
      <c r="N26" s="7">
        <f t="shared" ref="N26:N36" si="5">N25</f>
        <v>0</v>
      </c>
      <c r="O26" s="7">
        <f t="shared" ref="O26:O36" si="6">O25</f>
        <v>0</v>
      </c>
      <c r="P26" s="10">
        <f t="shared" ref="P26:Q36" si="7">P25</f>
        <v>0</v>
      </c>
      <c r="Q26" s="10">
        <f>Q25</f>
        <v>0</v>
      </c>
      <c r="R26" s="294"/>
    </row>
    <row r="27" spans="1:18">
      <c r="A27" s="47">
        <v>42125</v>
      </c>
      <c r="B27" s="237">
        <f t="shared" si="1"/>
        <v>21940</v>
      </c>
      <c r="C27" s="63">
        <f t="shared" si="1"/>
        <v>0</v>
      </c>
      <c r="D27" s="48">
        <f t="shared" si="2"/>
        <v>0</v>
      </c>
      <c r="E27" s="223">
        <v>0</v>
      </c>
      <c r="F27" s="266">
        <v>0</v>
      </c>
      <c r="G27" s="266">
        <v>0</v>
      </c>
      <c r="H27" s="66">
        <v>0</v>
      </c>
      <c r="I27" s="7">
        <f t="shared" si="3"/>
        <v>0</v>
      </c>
      <c r="J27" s="49">
        <f t="shared" si="0"/>
        <v>21940</v>
      </c>
      <c r="K27" s="8">
        <f t="shared" ref="K27:K36" si="8">K26</f>
        <v>0</v>
      </c>
      <c r="L27" s="8">
        <f t="shared" ref="L27:L36" si="9">L26</f>
        <v>0</v>
      </c>
      <c r="M27" s="9">
        <f t="shared" si="4"/>
        <v>0</v>
      </c>
      <c r="N27" s="7">
        <f t="shared" si="5"/>
        <v>0</v>
      </c>
      <c r="O27" s="7">
        <f t="shared" si="6"/>
        <v>0</v>
      </c>
      <c r="P27" s="10">
        <f t="shared" si="7"/>
        <v>0</v>
      </c>
      <c r="Q27" s="10">
        <f t="shared" si="7"/>
        <v>0</v>
      </c>
      <c r="R27" s="295"/>
    </row>
    <row r="28" spans="1:18">
      <c r="A28" s="47">
        <v>42156</v>
      </c>
      <c r="B28" s="237">
        <f t="shared" si="1"/>
        <v>21940</v>
      </c>
      <c r="C28" s="63">
        <f t="shared" si="1"/>
        <v>0</v>
      </c>
      <c r="D28" s="48">
        <f t="shared" si="2"/>
        <v>0</v>
      </c>
      <c r="E28" s="223">
        <v>0</v>
      </c>
      <c r="F28" s="266">
        <v>0</v>
      </c>
      <c r="G28" s="266">
        <v>0</v>
      </c>
      <c r="H28" s="66">
        <v>0</v>
      </c>
      <c r="I28" s="7">
        <f t="shared" si="3"/>
        <v>0</v>
      </c>
      <c r="J28" s="49">
        <f t="shared" si="0"/>
        <v>21940</v>
      </c>
      <c r="K28" s="8">
        <f t="shared" si="8"/>
        <v>0</v>
      </c>
      <c r="L28" s="8">
        <f t="shared" si="9"/>
        <v>0</v>
      </c>
      <c r="M28" s="9">
        <f t="shared" si="4"/>
        <v>0</v>
      </c>
      <c r="N28" s="7">
        <f t="shared" si="5"/>
        <v>0</v>
      </c>
      <c r="O28" s="7">
        <f t="shared" si="6"/>
        <v>0</v>
      </c>
      <c r="P28" s="10">
        <f t="shared" si="7"/>
        <v>0</v>
      </c>
      <c r="Q28" s="10">
        <f t="shared" si="7"/>
        <v>0</v>
      </c>
      <c r="R28" s="295"/>
    </row>
    <row r="29" spans="1:18">
      <c r="A29" s="47">
        <v>42186</v>
      </c>
      <c r="B29" s="8">
        <v>22600</v>
      </c>
      <c r="C29" s="63">
        <f t="shared" ref="C29:C36" si="10">C28</f>
        <v>0</v>
      </c>
      <c r="D29" s="48">
        <f t="shared" si="2"/>
        <v>0</v>
      </c>
      <c r="E29" s="223">
        <v>0</v>
      </c>
      <c r="F29" s="266">
        <v>0</v>
      </c>
      <c r="G29" s="266">
        <v>0</v>
      </c>
      <c r="H29" s="66">
        <v>0</v>
      </c>
      <c r="I29" s="7">
        <f t="shared" si="3"/>
        <v>0</v>
      </c>
      <c r="J29" s="49">
        <f t="shared" si="0"/>
        <v>22600</v>
      </c>
      <c r="K29" s="8">
        <f t="shared" si="8"/>
        <v>0</v>
      </c>
      <c r="L29" s="8">
        <f t="shared" si="9"/>
        <v>0</v>
      </c>
      <c r="M29" s="9">
        <f t="shared" si="4"/>
        <v>0</v>
      </c>
      <c r="N29" s="7">
        <f t="shared" si="5"/>
        <v>0</v>
      </c>
      <c r="O29" s="7">
        <f t="shared" si="6"/>
        <v>0</v>
      </c>
      <c r="P29" s="10">
        <f t="shared" si="7"/>
        <v>0</v>
      </c>
      <c r="Q29" s="10">
        <f t="shared" si="7"/>
        <v>0</v>
      </c>
      <c r="R29" s="295"/>
    </row>
    <row r="30" spans="1:18">
      <c r="A30" s="47">
        <v>42217</v>
      </c>
      <c r="B30" s="237">
        <f t="shared" ref="B30:B36" si="11">B29</f>
        <v>22600</v>
      </c>
      <c r="C30" s="63">
        <f t="shared" si="10"/>
        <v>0</v>
      </c>
      <c r="D30" s="48">
        <f t="shared" si="2"/>
        <v>0</v>
      </c>
      <c r="E30" s="223">
        <v>0</v>
      </c>
      <c r="F30" s="266">
        <v>0</v>
      </c>
      <c r="G30" s="266">
        <v>0</v>
      </c>
      <c r="H30" s="66">
        <v>0</v>
      </c>
      <c r="I30" s="7">
        <f t="shared" si="3"/>
        <v>0</v>
      </c>
      <c r="J30" s="49">
        <f t="shared" si="0"/>
        <v>22600</v>
      </c>
      <c r="K30" s="8">
        <f t="shared" si="8"/>
        <v>0</v>
      </c>
      <c r="L30" s="8">
        <f t="shared" si="9"/>
        <v>0</v>
      </c>
      <c r="M30" s="9">
        <f t="shared" si="4"/>
        <v>0</v>
      </c>
      <c r="N30" s="7">
        <f t="shared" si="5"/>
        <v>0</v>
      </c>
      <c r="O30" s="7">
        <f t="shared" si="6"/>
        <v>0</v>
      </c>
      <c r="P30" s="10">
        <f t="shared" si="7"/>
        <v>0</v>
      </c>
      <c r="Q30" s="10">
        <f t="shared" si="7"/>
        <v>0</v>
      </c>
      <c r="R30" s="295"/>
    </row>
    <row r="31" spans="1:18">
      <c r="A31" s="47">
        <v>42248</v>
      </c>
      <c r="B31" s="237">
        <f t="shared" si="11"/>
        <v>22600</v>
      </c>
      <c r="C31" s="63">
        <f t="shared" si="10"/>
        <v>0</v>
      </c>
      <c r="D31" s="48">
        <f t="shared" si="2"/>
        <v>0</v>
      </c>
      <c r="E31" s="223">
        <v>0</v>
      </c>
      <c r="F31" s="266">
        <v>0</v>
      </c>
      <c r="G31" s="266">
        <v>0</v>
      </c>
      <c r="H31" s="67">
        <v>0</v>
      </c>
      <c r="I31" s="7">
        <f t="shared" si="3"/>
        <v>0</v>
      </c>
      <c r="J31" s="49">
        <f t="shared" si="0"/>
        <v>22600</v>
      </c>
      <c r="K31" s="8">
        <f t="shared" si="8"/>
        <v>0</v>
      </c>
      <c r="L31" s="8">
        <f t="shared" si="9"/>
        <v>0</v>
      </c>
      <c r="M31" s="9">
        <f t="shared" si="4"/>
        <v>0</v>
      </c>
      <c r="N31" s="7">
        <f t="shared" si="5"/>
        <v>0</v>
      </c>
      <c r="O31" s="7">
        <f t="shared" si="6"/>
        <v>0</v>
      </c>
      <c r="P31" s="10">
        <f t="shared" si="7"/>
        <v>0</v>
      </c>
      <c r="Q31" s="10">
        <f t="shared" si="7"/>
        <v>0</v>
      </c>
      <c r="R31" s="295"/>
    </row>
    <row r="32" spans="1:18">
      <c r="A32" s="47">
        <v>42278</v>
      </c>
      <c r="B32" s="237">
        <f t="shared" si="11"/>
        <v>22600</v>
      </c>
      <c r="C32" s="63">
        <f t="shared" si="10"/>
        <v>0</v>
      </c>
      <c r="D32" s="48">
        <f t="shared" si="2"/>
        <v>0</v>
      </c>
      <c r="E32" s="223">
        <v>0</v>
      </c>
      <c r="F32" s="266">
        <v>0</v>
      </c>
      <c r="G32" s="266">
        <v>0</v>
      </c>
      <c r="H32" s="66">
        <v>0</v>
      </c>
      <c r="I32" s="7">
        <f t="shared" si="3"/>
        <v>0</v>
      </c>
      <c r="J32" s="49">
        <f t="shared" si="0"/>
        <v>22600</v>
      </c>
      <c r="K32" s="8">
        <f t="shared" si="8"/>
        <v>0</v>
      </c>
      <c r="L32" s="8">
        <f t="shared" si="9"/>
        <v>0</v>
      </c>
      <c r="M32" s="9">
        <f t="shared" si="4"/>
        <v>0</v>
      </c>
      <c r="N32" s="7">
        <f t="shared" si="5"/>
        <v>0</v>
      </c>
      <c r="O32" s="68">
        <f t="shared" si="6"/>
        <v>0</v>
      </c>
      <c r="P32" s="10">
        <f t="shared" si="7"/>
        <v>0</v>
      </c>
      <c r="Q32" s="10">
        <f t="shared" si="7"/>
        <v>0</v>
      </c>
      <c r="R32" s="295"/>
    </row>
    <row r="33" spans="1:18">
      <c r="A33" s="47">
        <v>42309</v>
      </c>
      <c r="B33" s="237">
        <f t="shared" si="11"/>
        <v>22600</v>
      </c>
      <c r="C33" s="63">
        <f t="shared" si="10"/>
        <v>0</v>
      </c>
      <c r="D33" s="48">
        <f t="shared" si="2"/>
        <v>0</v>
      </c>
      <c r="E33" s="223">
        <v>0</v>
      </c>
      <c r="F33" s="266">
        <v>0</v>
      </c>
      <c r="G33" s="266">
        <v>0</v>
      </c>
      <c r="H33" s="66">
        <v>0</v>
      </c>
      <c r="I33" s="7">
        <f t="shared" si="3"/>
        <v>0</v>
      </c>
      <c r="J33" s="49">
        <f t="shared" si="0"/>
        <v>22600</v>
      </c>
      <c r="K33" s="8">
        <f t="shared" si="8"/>
        <v>0</v>
      </c>
      <c r="L33" s="8">
        <f t="shared" si="9"/>
        <v>0</v>
      </c>
      <c r="M33" s="9">
        <f t="shared" si="4"/>
        <v>0</v>
      </c>
      <c r="N33" s="7">
        <f t="shared" si="5"/>
        <v>0</v>
      </c>
      <c r="O33" s="7">
        <f t="shared" si="6"/>
        <v>0</v>
      </c>
      <c r="P33" s="10">
        <f t="shared" si="7"/>
        <v>0</v>
      </c>
      <c r="Q33" s="10">
        <f t="shared" si="7"/>
        <v>0</v>
      </c>
      <c r="R33" s="295"/>
    </row>
    <row r="34" spans="1:18">
      <c r="A34" s="47">
        <v>42339</v>
      </c>
      <c r="B34" s="237">
        <f t="shared" si="11"/>
        <v>22600</v>
      </c>
      <c r="C34" s="63">
        <f t="shared" si="10"/>
        <v>0</v>
      </c>
      <c r="D34" s="48">
        <f t="shared" si="2"/>
        <v>0</v>
      </c>
      <c r="E34" s="223">
        <v>0</v>
      </c>
      <c r="F34" s="266">
        <v>0</v>
      </c>
      <c r="G34" s="266">
        <v>0</v>
      </c>
      <c r="H34" s="66">
        <v>0</v>
      </c>
      <c r="I34" s="7">
        <f t="shared" si="3"/>
        <v>0</v>
      </c>
      <c r="J34" s="49">
        <f t="shared" si="0"/>
        <v>22600</v>
      </c>
      <c r="K34" s="8">
        <f t="shared" si="8"/>
        <v>0</v>
      </c>
      <c r="L34" s="8">
        <f t="shared" si="9"/>
        <v>0</v>
      </c>
      <c r="M34" s="9">
        <f t="shared" si="4"/>
        <v>0</v>
      </c>
      <c r="N34" s="7">
        <f t="shared" si="5"/>
        <v>0</v>
      </c>
      <c r="O34" s="7">
        <f t="shared" si="6"/>
        <v>0</v>
      </c>
      <c r="P34" s="10">
        <f t="shared" si="7"/>
        <v>0</v>
      </c>
      <c r="Q34" s="10">
        <f t="shared" si="7"/>
        <v>0</v>
      </c>
      <c r="R34" s="295"/>
    </row>
    <row r="35" spans="1:18">
      <c r="A35" s="47">
        <v>42370</v>
      </c>
      <c r="B35" s="237">
        <f t="shared" si="11"/>
        <v>22600</v>
      </c>
      <c r="C35" s="63">
        <f t="shared" si="10"/>
        <v>0</v>
      </c>
      <c r="D35" s="48">
        <f t="shared" si="2"/>
        <v>0</v>
      </c>
      <c r="E35" s="223">
        <v>0</v>
      </c>
      <c r="F35" s="266">
        <v>0</v>
      </c>
      <c r="G35" s="266">
        <v>0</v>
      </c>
      <c r="H35" s="66">
        <v>0</v>
      </c>
      <c r="I35" s="7">
        <f t="shared" si="3"/>
        <v>0</v>
      </c>
      <c r="J35" s="49">
        <f t="shared" si="0"/>
        <v>22600</v>
      </c>
      <c r="K35" s="8">
        <f t="shared" si="8"/>
        <v>0</v>
      </c>
      <c r="L35" s="8">
        <f t="shared" si="9"/>
        <v>0</v>
      </c>
      <c r="M35" s="9">
        <f t="shared" si="4"/>
        <v>0</v>
      </c>
      <c r="N35" s="7">
        <f t="shared" si="5"/>
        <v>0</v>
      </c>
      <c r="O35" s="7">
        <f t="shared" si="6"/>
        <v>0</v>
      </c>
      <c r="P35" s="10">
        <f t="shared" si="7"/>
        <v>0</v>
      </c>
      <c r="Q35" s="10">
        <f t="shared" si="7"/>
        <v>0</v>
      </c>
      <c r="R35" s="295"/>
    </row>
    <row r="36" spans="1:18">
      <c r="A36" s="47">
        <v>42401</v>
      </c>
      <c r="B36" s="237">
        <f t="shared" si="11"/>
        <v>22600</v>
      </c>
      <c r="C36" s="63">
        <f t="shared" si="10"/>
        <v>0</v>
      </c>
      <c r="D36" s="48">
        <f t="shared" si="2"/>
        <v>0</v>
      </c>
      <c r="E36" s="223">
        <v>0</v>
      </c>
      <c r="F36" s="266">
        <v>0</v>
      </c>
      <c r="G36" s="266">
        <v>0</v>
      </c>
      <c r="H36" s="66">
        <v>0</v>
      </c>
      <c r="I36" s="7">
        <f t="shared" si="3"/>
        <v>0</v>
      </c>
      <c r="J36" s="49">
        <f t="shared" si="0"/>
        <v>22600</v>
      </c>
      <c r="K36" s="8">
        <f t="shared" si="8"/>
        <v>0</v>
      </c>
      <c r="L36" s="8">
        <f t="shared" si="9"/>
        <v>0</v>
      </c>
      <c r="M36" s="9">
        <f t="shared" si="4"/>
        <v>0</v>
      </c>
      <c r="N36" s="7">
        <f t="shared" si="5"/>
        <v>0</v>
      </c>
      <c r="O36" s="7">
        <f t="shared" si="6"/>
        <v>0</v>
      </c>
      <c r="P36" s="10">
        <f t="shared" si="7"/>
        <v>0</v>
      </c>
      <c r="Q36" s="10">
        <f t="shared" si="7"/>
        <v>0</v>
      </c>
      <c r="R36" s="295"/>
    </row>
    <row r="37" spans="1:18" s="38" customFormat="1" ht="15" customHeight="1">
      <c r="A37" s="54" t="s">
        <v>99</v>
      </c>
      <c r="B37" s="8">
        <v>0</v>
      </c>
      <c r="C37" s="225"/>
      <c r="D37" s="52"/>
      <c r="E37" s="226"/>
      <c r="F37" s="52"/>
      <c r="G37" s="52"/>
      <c r="H37" s="227">
        <f>(B37*9000)</f>
        <v>0</v>
      </c>
      <c r="I37" s="57"/>
      <c r="J37" s="226">
        <f>H37</f>
        <v>0</v>
      </c>
      <c r="K37" s="228"/>
      <c r="L37" s="52"/>
      <c r="M37" s="53"/>
      <c r="N37" s="52"/>
      <c r="O37" s="52"/>
      <c r="P37" s="52"/>
      <c r="Q37" s="56"/>
      <c r="R37" s="295"/>
    </row>
    <row r="38" spans="1:18" s="38" customFormat="1" ht="33.75" customHeight="1">
      <c r="A38" s="54" t="s">
        <v>98</v>
      </c>
      <c r="B38" s="229"/>
      <c r="C38" s="225"/>
      <c r="D38" s="52"/>
      <c r="E38" s="226"/>
      <c r="F38" s="52"/>
      <c r="G38" s="52" t="s">
        <v>264</v>
      </c>
      <c r="H38" s="265">
        <v>0</v>
      </c>
      <c r="I38" s="55"/>
      <c r="J38" s="226">
        <f>H38</f>
        <v>0</v>
      </c>
      <c r="K38" s="8">
        <v>0</v>
      </c>
      <c r="L38" s="52"/>
      <c r="M38" s="53"/>
      <c r="N38" s="52"/>
      <c r="O38" s="52"/>
      <c r="P38" s="52"/>
      <c r="Q38" s="231">
        <v>0</v>
      </c>
      <c r="R38" s="295"/>
    </row>
    <row r="39" spans="1:18" s="38" customFormat="1" ht="33.75" customHeight="1">
      <c r="A39" s="54" t="s">
        <v>98</v>
      </c>
      <c r="B39" s="229"/>
      <c r="C39" s="225"/>
      <c r="D39" s="52"/>
      <c r="E39" s="226"/>
      <c r="F39" s="52"/>
      <c r="G39" s="52" t="s">
        <v>290</v>
      </c>
      <c r="H39" s="227">
        <v>0</v>
      </c>
      <c r="I39" s="57"/>
      <c r="J39" s="226">
        <f>H39</f>
        <v>0</v>
      </c>
      <c r="K39" s="8">
        <v>0</v>
      </c>
      <c r="L39" s="52"/>
      <c r="M39" s="53"/>
      <c r="N39" s="52"/>
      <c r="O39" s="52"/>
      <c r="P39" s="52"/>
      <c r="Q39" s="231">
        <v>0</v>
      </c>
      <c r="R39" s="295"/>
    </row>
    <row r="40" spans="1:18" s="38" customFormat="1" ht="22.5" customHeight="1">
      <c r="A40" s="54" t="s">
        <v>100</v>
      </c>
      <c r="B40" s="8">
        <v>0</v>
      </c>
      <c r="C40" s="225"/>
      <c r="D40" s="52">
        <f>ROUND(B40*E40/100,0)</f>
        <v>0</v>
      </c>
      <c r="E40" s="230">
        <v>0</v>
      </c>
      <c r="F40" s="52"/>
      <c r="G40" s="52"/>
      <c r="H40" s="227">
        <f>B40+D40</f>
        <v>0</v>
      </c>
      <c r="I40" s="55"/>
      <c r="J40" s="226">
        <f>H40</f>
        <v>0</v>
      </c>
      <c r="K40" s="8">
        <v>0</v>
      </c>
      <c r="L40" s="52"/>
      <c r="M40" s="53"/>
      <c r="N40" s="52"/>
      <c r="O40" s="52"/>
      <c r="P40" s="58"/>
      <c r="Q40" s="231">
        <v>0</v>
      </c>
      <c r="R40" s="295"/>
    </row>
    <row r="41" spans="1:18" s="38" customFormat="1" ht="16.5" customHeight="1">
      <c r="A41" s="51" t="s">
        <v>202</v>
      </c>
      <c r="B41" s="8">
        <v>0</v>
      </c>
      <c r="C41" s="232">
        <v>0</v>
      </c>
      <c r="D41" s="8">
        <v>0</v>
      </c>
      <c r="E41" s="226"/>
      <c r="F41" s="8">
        <v>0</v>
      </c>
      <c r="G41" s="8">
        <v>0</v>
      </c>
      <c r="H41" s="233"/>
      <c r="I41" s="8">
        <v>0</v>
      </c>
      <c r="J41" s="226">
        <f>SUM(B41:I41)</f>
        <v>0</v>
      </c>
      <c r="K41" s="8">
        <v>0</v>
      </c>
      <c r="L41" s="52"/>
      <c r="M41" s="53"/>
      <c r="N41" s="52"/>
      <c r="O41" s="52"/>
      <c r="P41" s="52"/>
      <c r="Q41" s="8">
        <v>0</v>
      </c>
      <c r="R41" s="295"/>
    </row>
    <row r="42" spans="1:18" s="38" customFormat="1">
      <c r="A42" s="54" t="s">
        <v>265</v>
      </c>
      <c r="B42" s="8">
        <v>0</v>
      </c>
      <c r="C42" s="232">
        <v>0</v>
      </c>
      <c r="D42" s="8">
        <v>0</v>
      </c>
      <c r="E42" s="234"/>
      <c r="F42" s="8">
        <v>0</v>
      </c>
      <c r="G42" s="8">
        <v>0</v>
      </c>
      <c r="H42" s="233"/>
      <c r="I42" s="235">
        <v>0</v>
      </c>
      <c r="J42" s="226">
        <f>SUM(B42:I42)</f>
        <v>0</v>
      </c>
      <c r="K42" s="8">
        <v>0</v>
      </c>
      <c r="L42" s="52"/>
      <c r="M42" s="53"/>
      <c r="N42" s="52"/>
      <c r="O42" s="52"/>
      <c r="P42" s="58"/>
      <c r="Q42" s="231">
        <v>0</v>
      </c>
      <c r="R42" s="295"/>
    </row>
    <row r="43" spans="1:18" s="236" customFormat="1" ht="18" customHeight="1">
      <c r="A43" s="59" t="s">
        <v>50</v>
      </c>
      <c r="B43" s="60">
        <f>SUM(B25:B42)-B37</f>
        <v>268560</v>
      </c>
      <c r="C43" s="60">
        <f>SUM(C25:C42)</f>
        <v>0</v>
      </c>
      <c r="D43" s="60">
        <f>SUM(D25:D42)</f>
        <v>0</v>
      </c>
      <c r="E43" s="60"/>
      <c r="F43" s="61">
        <f t="shared" ref="F43:Q43" si="12">SUM(F25:F42)</f>
        <v>0</v>
      </c>
      <c r="G43" s="61">
        <f t="shared" si="12"/>
        <v>0</v>
      </c>
      <c r="H43" s="61">
        <f t="shared" si="12"/>
        <v>0</v>
      </c>
      <c r="I43" s="61">
        <f t="shared" si="12"/>
        <v>0</v>
      </c>
      <c r="J43" s="61">
        <f t="shared" si="12"/>
        <v>268560</v>
      </c>
      <c r="K43" s="61">
        <f t="shared" si="12"/>
        <v>0</v>
      </c>
      <c r="L43" s="61">
        <f t="shared" si="12"/>
        <v>0</v>
      </c>
      <c r="M43" s="61">
        <f t="shared" si="12"/>
        <v>0</v>
      </c>
      <c r="N43" s="61">
        <f t="shared" si="12"/>
        <v>0</v>
      </c>
      <c r="O43" s="61">
        <f t="shared" si="12"/>
        <v>0</v>
      </c>
      <c r="P43" s="61">
        <f t="shared" si="12"/>
        <v>0</v>
      </c>
      <c r="Q43" s="61">
        <f t="shared" si="12"/>
        <v>0</v>
      </c>
      <c r="R43"/>
    </row>
    <row r="44" spans="1:18" ht="20.100000000000001" customHeight="1">
      <c r="A44" s="35">
        <v>15</v>
      </c>
      <c r="B44" s="304" t="s">
        <v>207</v>
      </c>
      <c r="C44" s="304"/>
      <c r="D44" s="304"/>
      <c r="E44" s="304"/>
      <c r="F44" s="304"/>
      <c r="G44" s="304"/>
      <c r="H44" s="304"/>
      <c r="I44" s="304"/>
      <c r="J44" s="304"/>
      <c r="K44" s="257"/>
      <c r="L44" s="38"/>
      <c r="M44" s="38"/>
    </row>
    <row r="45" spans="1:18" ht="20.100000000000001" customHeight="1">
      <c r="A45" s="291"/>
      <c r="B45" s="12">
        <v>1</v>
      </c>
      <c r="C45" s="319" t="s">
        <v>203</v>
      </c>
      <c r="D45" s="319"/>
      <c r="E45" s="319"/>
      <c r="F45" s="319"/>
      <c r="G45" s="319"/>
      <c r="H45" s="319"/>
      <c r="I45" s="319"/>
      <c r="J45" s="319"/>
      <c r="K45" s="19">
        <v>0</v>
      </c>
      <c r="L45" s="38"/>
      <c r="M45" s="38"/>
    </row>
    <row r="46" spans="1:18" ht="20.100000000000001" customHeight="1">
      <c r="A46" s="293"/>
      <c r="B46" s="13">
        <v>2</v>
      </c>
      <c r="C46" s="306" t="s">
        <v>208</v>
      </c>
      <c r="D46" s="307"/>
      <c r="E46" s="307"/>
      <c r="F46" s="307"/>
      <c r="G46" s="307"/>
      <c r="H46" s="307"/>
      <c r="I46" s="307"/>
      <c r="J46" s="307"/>
      <c r="K46" s="19">
        <f>F43</f>
        <v>0</v>
      </c>
      <c r="L46" s="38"/>
      <c r="M46" s="38"/>
    </row>
    <row r="47" spans="1:18" ht="20.100000000000001" customHeight="1">
      <c r="A47" s="292"/>
      <c r="B47" s="14">
        <v>3</v>
      </c>
      <c r="C47" s="320" t="s">
        <v>7</v>
      </c>
      <c r="D47" s="320"/>
      <c r="E47" s="320"/>
      <c r="F47" s="320"/>
      <c r="G47" s="320"/>
      <c r="H47" s="320"/>
      <c r="I47" s="320"/>
      <c r="J47" s="320"/>
      <c r="K47" s="19">
        <v>0</v>
      </c>
      <c r="L47" s="38"/>
      <c r="M47" s="38"/>
    </row>
    <row r="48" spans="1:18" ht="20.100000000000001" customHeight="1">
      <c r="A48" s="174">
        <v>16</v>
      </c>
      <c r="B48" s="321" t="s">
        <v>204</v>
      </c>
      <c r="C48" s="321"/>
      <c r="D48" s="321"/>
      <c r="E48" s="321"/>
      <c r="F48" s="321"/>
      <c r="G48" s="321"/>
      <c r="H48" s="321"/>
      <c r="I48" s="321"/>
      <c r="J48" s="321"/>
      <c r="K48" s="19">
        <v>0</v>
      </c>
      <c r="L48" s="38"/>
      <c r="M48" s="38"/>
    </row>
    <row r="49" spans="1:14" ht="20.100000000000001" customHeight="1">
      <c r="A49" s="291">
        <v>17</v>
      </c>
      <c r="B49" s="322" t="s">
        <v>205</v>
      </c>
      <c r="C49" s="322"/>
      <c r="D49" s="322"/>
      <c r="E49" s="322"/>
      <c r="F49" s="322"/>
      <c r="G49" s="322"/>
      <c r="H49" s="322"/>
      <c r="I49" s="322"/>
      <c r="J49" s="15"/>
      <c r="K49" s="281">
        <v>0</v>
      </c>
      <c r="L49" s="38"/>
      <c r="M49" s="38"/>
    </row>
    <row r="50" spans="1:14" ht="20.100000000000001" customHeight="1">
      <c r="A50" s="292"/>
      <c r="B50" s="323" t="s">
        <v>271</v>
      </c>
      <c r="C50" s="323"/>
      <c r="D50" s="323"/>
      <c r="E50" s="323"/>
      <c r="F50" s="323"/>
      <c r="G50" s="323"/>
      <c r="H50" s="323"/>
      <c r="I50" s="323"/>
      <c r="J50" s="323"/>
      <c r="K50" s="282"/>
      <c r="L50" s="38"/>
      <c r="M50" s="38"/>
    </row>
    <row r="51" spans="1:14" ht="20.100000000000001" customHeight="1">
      <c r="A51" s="174">
        <v>18</v>
      </c>
      <c r="B51" s="305" t="s">
        <v>206</v>
      </c>
      <c r="C51" s="305"/>
      <c r="D51" s="305"/>
      <c r="E51" s="305"/>
      <c r="F51" s="305"/>
      <c r="G51" s="305"/>
      <c r="H51" s="305"/>
      <c r="I51" s="305"/>
      <c r="J51" s="305"/>
      <c r="K51" s="19">
        <v>0</v>
      </c>
      <c r="L51" s="38"/>
      <c r="M51" s="38"/>
    </row>
    <row r="52" spans="1:14" ht="20.100000000000001" customHeight="1">
      <c r="A52" s="17">
        <v>19</v>
      </c>
      <c r="B52" s="305" t="s">
        <v>20</v>
      </c>
      <c r="C52" s="305"/>
      <c r="D52" s="305"/>
      <c r="E52" s="305"/>
      <c r="F52" s="305"/>
      <c r="G52" s="305"/>
      <c r="H52" s="305"/>
      <c r="I52" s="305"/>
      <c r="J52" s="305"/>
      <c r="K52" s="260"/>
      <c r="L52" s="38"/>
      <c r="M52" s="38"/>
    </row>
    <row r="53" spans="1:14" ht="20.100000000000001" customHeight="1">
      <c r="A53" s="316"/>
      <c r="B53" s="258" t="s">
        <v>277</v>
      </c>
      <c r="C53" s="315" t="s">
        <v>312</v>
      </c>
      <c r="D53" s="315"/>
      <c r="E53" s="315"/>
      <c r="F53" s="315"/>
      <c r="G53" s="315"/>
      <c r="H53" s="315"/>
      <c r="I53" s="315"/>
      <c r="J53" s="315"/>
      <c r="K53" s="260">
        <f>K43</f>
        <v>0</v>
      </c>
      <c r="L53" s="38"/>
      <c r="M53" s="38"/>
    </row>
    <row r="54" spans="1:14" ht="20.100000000000001" customHeight="1">
      <c r="A54" s="317"/>
      <c r="B54" s="258" t="s">
        <v>278</v>
      </c>
      <c r="C54" s="315" t="s">
        <v>279</v>
      </c>
      <c r="D54" s="315"/>
      <c r="E54" s="315"/>
      <c r="F54" s="315"/>
      <c r="G54" s="315"/>
      <c r="H54" s="315"/>
      <c r="I54" s="315"/>
      <c r="J54" s="315"/>
      <c r="K54" s="260">
        <f>N43</f>
        <v>0</v>
      </c>
      <c r="L54" s="38"/>
      <c r="M54" s="38"/>
    </row>
    <row r="55" spans="1:14" ht="20.100000000000001" customHeight="1">
      <c r="A55" s="317"/>
      <c r="B55" s="31" t="s">
        <v>25</v>
      </c>
      <c r="C55" s="298" t="s">
        <v>26</v>
      </c>
      <c r="D55" s="299"/>
      <c r="E55" s="299"/>
      <c r="F55" s="299"/>
      <c r="G55" s="299"/>
      <c r="H55" s="299"/>
      <c r="I55" s="299"/>
      <c r="J55" s="300"/>
      <c r="K55" s="19">
        <v>0</v>
      </c>
      <c r="L55" s="261"/>
      <c r="M55" s="262"/>
      <c r="N55" s="11"/>
    </row>
    <row r="56" spans="1:14" ht="20.100000000000001" customHeight="1">
      <c r="A56" s="317"/>
      <c r="B56" s="31" t="s">
        <v>27</v>
      </c>
      <c r="C56" s="283" t="s">
        <v>28</v>
      </c>
      <c r="D56" s="284"/>
      <c r="E56" s="284"/>
      <c r="F56" s="284"/>
      <c r="G56" s="284"/>
      <c r="H56" s="284"/>
      <c r="I56" s="284"/>
      <c r="J56" s="285"/>
      <c r="K56" s="19">
        <v>0</v>
      </c>
      <c r="L56" s="261"/>
      <c r="M56" s="262"/>
      <c r="N56" s="11"/>
    </row>
    <row r="57" spans="1:14" ht="20.100000000000001" customHeight="1">
      <c r="A57" s="317"/>
      <c r="B57" s="31" t="s">
        <v>29</v>
      </c>
      <c r="C57" s="298" t="s">
        <v>30</v>
      </c>
      <c r="D57" s="299"/>
      <c r="E57" s="299"/>
      <c r="F57" s="299"/>
      <c r="G57" s="299"/>
      <c r="H57" s="299"/>
      <c r="I57" s="299"/>
      <c r="J57" s="300"/>
      <c r="K57" s="19">
        <v>0</v>
      </c>
      <c r="L57" s="38"/>
      <c r="M57" s="38"/>
    </row>
    <row r="58" spans="1:14" ht="20.100000000000001" customHeight="1">
      <c r="A58" s="317"/>
      <c r="B58" s="31" t="s">
        <v>31</v>
      </c>
      <c r="C58" s="298" t="s">
        <v>32</v>
      </c>
      <c r="D58" s="299"/>
      <c r="E58" s="299"/>
      <c r="F58" s="299"/>
      <c r="G58" s="299"/>
      <c r="H58" s="299"/>
      <c r="I58" s="299"/>
      <c r="J58" s="300"/>
      <c r="K58" s="19">
        <v>0</v>
      </c>
      <c r="L58" s="38"/>
      <c r="M58" s="38"/>
    </row>
    <row r="59" spans="1:14" ht="20.100000000000001" customHeight="1">
      <c r="A59" s="317"/>
      <c r="B59" s="31" t="s">
        <v>33</v>
      </c>
      <c r="C59" s="298" t="s">
        <v>34</v>
      </c>
      <c r="D59" s="299"/>
      <c r="E59" s="299"/>
      <c r="F59" s="299"/>
      <c r="G59" s="299"/>
      <c r="H59" s="299"/>
      <c r="I59" s="299"/>
      <c r="J59" s="300"/>
      <c r="K59" s="19">
        <v>0</v>
      </c>
      <c r="L59" s="38"/>
      <c r="M59" s="38"/>
    </row>
    <row r="60" spans="1:14" ht="20.100000000000001" customHeight="1">
      <c r="A60" s="317"/>
      <c r="B60" s="31" t="s">
        <v>35</v>
      </c>
      <c r="C60" s="298" t="s">
        <v>36</v>
      </c>
      <c r="D60" s="299"/>
      <c r="E60" s="299"/>
      <c r="F60" s="299"/>
      <c r="G60" s="299"/>
      <c r="H60" s="299"/>
      <c r="I60" s="299"/>
      <c r="J60" s="300"/>
      <c r="K60" s="19">
        <v>0</v>
      </c>
      <c r="L60" s="38"/>
      <c r="M60" s="38"/>
    </row>
    <row r="61" spans="1:14" ht="20.100000000000001" customHeight="1">
      <c r="A61" s="317"/>
      <c r="B61" s="31" t="s">
        <v>37</v>
      </c>
      <c r="C61" s="298" t="s">
        <v>38</v>
      </c>
      <c r="D61" s="299"/>
      <c r="E61" s="299"/>
      <c r="F61" s="299"/>
      <c r="G61" s="299"/>
      <c r="H61" s="299"/>
      <c r="I61" s="299"/>
      <c r="J61" s="300"/>
      <c r="K61" s="19">
        <v>0</v>
      </c>
      <c r="L61" s="38"/>
      <c r="M61" s="38"/>
    </row>
    <row r="62" spans="1:14" ht="20.100000000000001" customHeight="1">
      <c r="A62" s="317"/>
      <c r="B62" s="31" t="s">
        <v>39</v>
      </c>
      <c r="C62" s="298" t="s">
        <v>26</v>
      </c>
      <c r="D62" s="299"/>
      <c r="E62" s="299"/>
      <c r="F62" s="299"/>
      <c r="G62" s="299"/>
      <c r="H62" s="299"/>
      <c r="I62" s="299"/>
      <c r="J62" s="300"/>
      <c r="K62" s="19">
        <v>0</v>
      </c>
      <c r="L62" s="38"/>
      <c r="M62" s="38"/>
    </row>
    <row r="63" spans="1:14" ht="20.100000000000001" customHeight="1">
      <c r="A63" s="317"/>
      <c r="B63" s="31" t="s">
        <v>40</v>
      </c>
      <c r="C63" s="301" t="s">
        <v>65</v>
      </c>
      <c r="D63" s="302"/>
      <c r="E63" s="302"/>
      <c r="F63" s="302"/>
      <c r="G63" s="302"/>
      <c r="H63" s="302"/>
      <c r="I63" s="302"/>
      <c r="J63" s="303"/>
      <c r="K63" s="19">
        <v>0</v>
      </c>
      <c r="L63" s="38"/>
      <c r="M63" s="38"/>
    </row>
    <row r="64" spans="1:14" ht="20.100000000000001" customHeight="1">
      <c r="A64" s="317"/>
      <c r="B64" s="32" t="s">
        <v>212</v>
      </c>
      <c r="C64" s="27" t="s">
        <v>251</v>
      </c>
      <c r="D64" s="17"/>
      <c r="E64" s="17"/>
      <c r="F64" s="17"/>
      <c r="G64" s="17"/>
      <c r="H64" s="28"/>
      <c r="I64" s="17"/>
      <c r="J64" s="17"/>
      <c r="K64" s="19">
        <v>0</v>
      </c>
      <c r="L64" s="38"/>
      <c r="M64" s="38"/>
    </row>
    <row r="65" spans="1:13" ht="20.100000000000001" customHeight="1">
      <c r="A65" s="318"/>
      <c r="B65" s="39" t="s">
        <v>230</v>
      </c>
      <c r="C65" s="286" t="s">
        <v>254</v>
      </c>
      <c r="D65" s="286"/>
      <c r="E65" s="286"/>
      <c r="F65" s="286"/>
      <c r="G65" s="286"/>
      <c r="H65" s="286"/>
      <c r="I65" s="17"/>
      <c r="J65" s="17"/>
      <c r="K65" s="19">
        <v>0</v>
      </c>
      <c r="L65" s="38"/>
      <c r="M65" s="38"/>
    </row>
    <row r="66" spans="1:13" ht="20.100000000000001" customHeight="1">
      <c r="A66" s="17">
        <v>20</v>
      </c>
      <c r="B66" s="33"/>
      <c r="C66" s="287" t="s">
        <v>209</v>
      </c>
      <c r="D66" s="287"/>
      <c r="E66" s="287"/>
      <c r="F66" s="287"/>
      <c r="G66" s="287"/>
      <c r="H66" s="287"/>
      <c r="I66" s="287"/>
      <c r="J66" s="287"/>
      <c r="K66" s="19"/>
      <c r="L66" s="38"/>
      <c r="M66" s="38"/>
    </row>
    <row r="67" spans="1:13" ht="20.100000000000001" customHeight="1">
      <c r="A67" s="288"/>
      <c r="B67" s="34"/>
      <c r="C67" s="16" t="s">
        <v>37</v>
      </c>
      <c r="D67" s="273" t="s">
        <v>248</v>
      </c>
      <c r="E67" s="270"/>
      <c r="F67" s="270"/>
      <c r="G67" s="270"/>
      <c r="H67" s="270"/>
      <c r="I67" s="270"/>
      <c r="J67" s="271"/>
      <c r="K67" s="19">
        <v>0</v>
      </c>
      <c r="L67" s="38"/>
      <c r="M67" s="38"/>
    </row>
    <row r="68" spans="1:13" ht="20.100000000000001" customHeight="1">
      <c r="A68" s="289"/>
      <c r="B68" s="34"/>
      <c r="C68" s="16" t="s">
        <v>249</v>
      </c>
      <c r="D68" s="273" t="s">
        <v>250</v>
      </c>
      <c r="E68" s="270"/>
      <c r="F68" s="270"/>
      <c r="G68" s="270"/>
      <c r="H68" s="270"/>
      <c r="I68" s="270"/>
      <c r="J68" s="271"/>
      <c r="K68" s="19">
        <v>0</v>
      </c>
      <c r="L68" s="38"/>
      <c r="M68" s="38"/>
    </row>
    <row r="69" spans="1:13" ht="20.100000000000001" customHeight="1">
      <c r="A69" s="289"/>
      <c r="B69" s="34"/>
      <c r="C69" s="16" t="s">
        <v>237</v>
      </c>
      <c r="D69" s="273" t="s">
        <v>252</v>
      </c>
      <c r="E69" s="270"/>
      <c r="F69" s="270"/>
      <c r="G69" s="270"/>
      <c r="H69" s="270"/>
      <c r="I69" s="270"/>
      <c r="J69" s="271"/>
      <c r="K69" s="19">
        <v>0</v>
      </c>
      <c r="L69" s="38"/>
      <c r="M69" s="38"/>
    </row>
    <row r="70" spans="1:13" ht="20.100000000000001" customHeight="1">
      <c r="A70" s="289"/>
      <c r="B70" s="34"/>
      <c r="C70" s="16" t="s">
        <v>255</v>
      </c>
      <c r="D70" s="273" t="s">
        <v>169</v>
      </c>
      <c r="E70" s="270"/>
      <c r="F70" s="270"/>
      <c r="G70" s="270"/>
      <c r="H70" s="270"/>
      <c r="I70" s="270"/>
      <c r="J70" s="271"/>
      <c r="K70" s="19">
        <v>0</v>
      </c>
      <c r="L70" s="38"/>
      <c r="M70" s="38"/>
    </row>
    <row r="71" spans="1:13" ht="20.100000000000001" customHeight="1">
      <c r="A71" s="290"/>
      <c r="B71" s="34"/>
      <c r="C71" s="41" t="s">
        <v>256</v>
      </c>
      <c r="D71" s="40" t="s">
        <v>257</v>
      </c>
      <c r="E71" s="40"/>
      <c r="F71" s="40"/>
      <c r="G71" s="40"/>
      <c r="H71" s="40"/>
      <c r="I71" s="40"/>
      <c r="J71" s="42"/>
      <c r="K71" s="19">
        <v>0</v>
      </c>
      <c r="L71" s="38"/>
      <c r="M71" s="38"/>
    </row>
    <row r="72" spans="1:13" ht="20.100000000000001" customHeight="1">
      <c r="A72" s="16">
        <v>21</v>
      </c>
      <c r="B72" s="34"/>
      <c r="C72" s="273" t="s">
        <v>238</v>
      </c>
      <c r="D72" s="270"/>
      <c r="E72" s="270"/>
      <c r="F72" s="270"/>
      <c r="G72" s="270"/>
      <c r="H72" s="270"/>
      <c r="I72" s="270"/>
      <c r="J72" s="271"/>
      <c r="K72" s="19">
        <v>0</v>
      </c>
      <c r="L72" s="38"/>
      <c r="M72" s="38"/>
    </row>
    <row r="73" spans="1:13">
      <c r="A73" s="267" t="s">
        <v>220</v>
      </c>
      <c r="B73" s="267"/>
      <c r="C73" s="267"/>
      <c r="D73" s="267"/>
      <c r="E73" s="267"/>
      <c r="F73" s="267"/>
      <c r="G73" s="267"/>
      <c r="H73" s="267"/>
      <c r="I73" s="267"/>
      <c r="J73" s="267"/>
      <c r="K73" s="267"/>
      <c r="L73" s="38"/>
      <c r="M73" s="38"/>
    </row>
    <row r="74" spans="1:13">
      <c r="A74" s="267"/>
      <c r="B74" s="267"/>
      <c r="C74" s="267"/>
      <c r="D74" s="267"/>
      <c r="E74" s="267"/>
      <c r="F74" s="267"/>
      <c r="G74" s="267"/>
      <c r="H74" s="267"/>
      <c r="I74" s="267"/>
      <c r="J74" s="267"/>
      <c r="K74" s="267"/>
      <c r="L74" s="38"/>
      <c r="M74" s="38"/>
    </row>
    <row r="75" spans="1:13">
      <c r="A75" s="267"/>
      <c r="B75" s="267"/>
      <c r="C75" s="267"/>
      <c r="D75" s="267"/>
      <c r="E75" s="267"/>
      <c r="F75" s="267"/>
      <c r="G75" s="267"/>
      <c r="H75" s="267"/>
      <c r="I75" s="267"/>
      <c r="J75" s="267"/>
      <c r="K75" s="267"/>
      <c r="L75" s="38"/>
      <c r="M75" s="38"/>
    </row>
    <row r="76" spans="1:13">
      <c r="A76" s="267"/>
      <c r="B76" s="267"/>
      <c r="C76" s="267"/>
      <c r="D76" s="267"/>
      <c r="E76" s="267"/>
      <c r="F76" s="267"/>
      <c r="G76" s="267"/>
      <c r="H76" s="267"/>
      <c r="I76" s="267"/>
      <c r="J76" s="267"/>
      <c r="K76" s="267"/>
      <c r="L76" s="38"/>
      <c r="M76" s="38"/>
    </row>
    <row r="77" spans="1:13">
      <c r="A77" s="267"/>
      <c r="B77" s="267"/>
      <c r="C77" s="267"/>
      <c r="D77" s="267"/>
      <c r="E77" s="267"/>
      <c r="F77" s="267"/>
      <c r="G77" s="267"/>
      <c r="H77" s="267"/>
      <c r="I77" s="267"/>
      <c r="J77" s="267"/>
      <c r="K77" s="267"/>
      <c r="L77" s="38"/>
      <c r="M77" s="38"/>
    </row>
  </sheetData>
  <sheetProtection password="CD80" sheet="1" objects="1" scenarios="1" selectLockedCells="1"/>
  <mergeCells count="61">
    <mergeCell ref="A1:R1"/>
    <mergeCell ref="L2:R3"/>
    <mergeCell ref="L4:R5"/>
    <mergeCell ref="L6:R7"/>
    <mergeCell ref="L8:R9"/>
    <mergeCell ref="A6:K7"/>
    <mergeCell ref="A2:G5"/>
    <mergeCell ref="H2:K5"/>
    <mergeCell ref="L10:R11"/>
    <mergeCell ref="L12:R14"/>
    <mergeCell ref="L15:R22"/>
    <mergeCell ref="C53:J53"/>
    <mergeCell ref="A53:A65"/>
    <mergeCell ref="B22:J22"/>
    <mergeCell ref="B21:J21"/>
    <mergeCell ref="C45:J45"/>
    <mergeCell ref="C47:J47"/>
    <mergeCell ref="B48:J48"/>
    <mergeCell ref="B49:I49"/>
    <mergeCell ref="B50:J50"/>
    <mergeCell ref="B51:J51"/>
    <mergeCell ref="C54:J54"/>
    <mergeCell ref="A67:A71"/>
    <mergeCell ref="A49:A50"/>
    <mergeCell ref="A45:A47"/>
    <mergeCell ref="R26:R42"/>
    <mergeCell ref="A23:R23"/>
    <mergeCell ref="C62:J62"/>
    <mergeCell ref="C63:J63"/>
    <mergeCell ref="C57:J57"/>
    <mergeCell ref="C58:J58"/>
    <mergeCell ref="C59:J59"/>
    <mergeCell ref="C60:J60"/>
    <mergeCell ref="C61:J61"/>
    <mergeCell ref="B44:J44"/>
    <mergeCell ref="C55:J55"/>
    <mergeCell ref="B52:J52"/>
    <mergeCell ref="C46:J46"/>
    <mergeCell ref="C72:J72"/>
    <mergeCell ref="C65:H65"/>
    <mergeCell ref="D67:J67"/>
    <mergeCell ref="D68:J68"/>
    <mergeCell ref="D69:J69"/>
    <mergeCell ref="D70:J70"/>
    <mergeCell ref="C66:J66"/>
    <mergeCell ref="A73:K77"/>
    <mergeCell ref="A8:K8"/>
    <mergeCell ref="B10:J10"/>
    <mergeCell ref="B20:J20"/>
    <mergeCell ref="B17:J17"/>
    <mergeCell ref="B16:J16"/>
    <mergeCell ref="B18:J18"/>
    <mergeCell ref="B19:J19"/>
    <mergeCell ref="B9:J9"/>
    <mergeCell ref="B11:J11"/>
    <mergeCell ref="B12:J12"/>
    <mergeCell ref="B14:J14"/>
    <mergeCell ref="B13:J13"/>
    <mergeCell ref="K49:K50"/>
    <mergeCell ref="C56:J56"/>
    <mergeCell ref="B15:J15"/>
  </mergeCells>
  <pageMargins left="0.25" right="0.25" top="0.75"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U29"/>
  <sheetViews>
    <sheetView showWhiteSpace="0" topLeftCell="A6" workbookViewId="0">
      <selection activeCell="P6" sqref="P6"/>
    </sheetView>
  </sheetViews>
  <sheetFormatPr defaultRowHeight="15"/>
  <cols>
    <col min="1" max="1" width="4.85546875" customWidth="1"/>
    <col min="2" max="2" width="9" customWidth="1"/>
    <col min="3" max="3" width="9.140625" hidden="1" customWidth="1"/>
    <col min="4" max="4" width="8" customWidth="1"/>
    <col min="5" max="5" width="5" customWidth="1"/>
    <col min="6" max="6" width="7.140625" customWidth="1"/>
    <col min="7" max="7" width="6.28515625" customWidth="1"/>
    <col min="8" max="8" width="6" customWidth="1"/>
    <col min="9" max="9" width="5.42578125" customWidth="1"/>
    <col min="10" max="10" width="6.7109375" customWidth="1"/>
    <col min="11" max="11" width="7.5703125" customWidth="1"/>
    <col min="13" max="13" width="7.7109375" customWidth="1"/>
    <col min="14" max="14" width="8.28515625" customWidth="1"/>
    <col min="15" max="15" width="5.5703125" customWidth="1"/>
    <col min="16" max="16" width="4.42578125" customWidth="1"/>
    <col min="17" max="17" width="7" customWidth="1"/>
    <col min="18" max="18" width="6.42578125" customWidth="1"/>
    <col min="19" max="19" width="7.5703125" customWidth="1"/>
  </cols>
  <sheetData>
    <row r="1" spans="1:21" s="1" customFormat="1" ht="18.75">
      <c r="A1" s="332" t="s">
        <v>288</v>
      </c>
      <c r="B1" s="332"/>
      <c r="C1" s="332"/>
      <c r="D1" s="332"/>
      <c r="E1" s="332"/>
      <c r="F1" s="332"/>
      <c r="G1" s="332"/>
      <c r="H1" s="332"/>
      <c r="I1" s="332"/>
      <c r="J1" s="332"/>
      <c r="K1" s="332"/>
      <c r="L1" s="332"/>
      <c r="M1" s="332"/>
      <c r="N1" s="332"/>
      <c r="O1" s="332"/>
      <c r="P1" s="332"/>
      <c r="Q1" s="332"/>
      <c r="R1" s="332"/>
      <c r="S1" s="332"/>
      <c r="T1" s="332"/>
      <c r="U1" s="332"/>
    </row>
    <row r="2" spans="1:21" ht="18.75" customHeight="1">
      <c r="A2" s="333" t="s">
        <v>198</v>
      </c>
      <c r="B2" s="333"/>
      <c r="C2" s="333"/>
      <c r="D2" s="334"/>
      <c r="E2" s="340" t="str">
        <f>Intro!K9</f>
        <v>Name of Employee</v>
      </c>
      <c r="F2" s="341"/>
      <c r="G2" s="341"/>
      <c r="H2" s="341"/>
      <c r="I2" s="341"/>
      <c r="J2" s="135"/>
      <c r="K2" s="135"/>
      <c r="L2" s="335" t="s">
        <v>289</v>
      </c>
      <c r="M2" s="335"/>
      <c r="N2" s="335"/>
      <c r="O2" s="335"/>
      <c r="P2" s="335" t="str">
        <f>Intro!K13</f>
        <v>PAN Of Employee</v>
      </c>
      <c r="Q2" s="335"/>
      <c r="R2" s="335"/>
      <c r="S2" s="335"/>
      <c r="T2" s="335"/>
      <c r="U2" s="335"/>
    </row>
    <row r="3" spans="1:21" ht="18.75">
      <c r="A3" s="182" t="s">
        <v>199</v>
      </c>
      <c r="B3" s="182"/>
      <c r="C3" s="182" t="str">
        <f>Intro!K10</f>
        <v>Designation of Employee</v>
      </c>
      <c r="D3" s="182"/>
      <c r="E3" s="342" t="str">
        <f>Intro!K10</f>
        <v>Designation of Employee</v>
      </c>
      <c r="F3" s="342"/>
      <c r="G3" s="342"/>
      <c r="H3" s="342"/>
      <c r="I3" s="339" t="s">
        <v>200</v>
      </c>
      <c r="J3" s="339"/>
      <c r="K3" s="339" t="str">
        <f>Intro!K12</f>
        <v>Name of Office of Employee</v>
      </c>
      <c r="L3" s="339"/>
      <c r="M3" s="339"/>
      <c r="N3" s="339"/>
      <c r="O3" s="339"/>
      <c r="P3" s="339"/>
      <c r="Q3" s="38"/>
      <c r="R3" s="336" t="s">
        <v>201</v>
      </c>
      <c r="S3" s="336"/>
      <c r="T3" s="343" t="str">
        <f>Intro!K20</f>
        <v>Individual</v>
      </c>
      <c r="U3" s="344"/>
    </row>
    <row r="4" spans="1:21" s="11" customFormat="1" ht="60" customHeight="1">
      <c r="A4" s="242" t="s">
        <v>101</v>
      </c>
      <c r="B4" s="337" t="s">
        <v>102</v>
      </c>
      <c r="C4" s="338"/>
      <c r="D4" s="21" t="s">
        <v>103</v>
      </c>
      <c r="E4" s="21" t="s">
        <v>104</v>
      </c>
      <c r="F4" s="22" t="s">
        <v>89</v>
      </c>
      <c r="G4" s="22" t="s">
        <v>91</v>
      </c>
      <c r="H4" s="22" t="s">
        <v>92</v>
      </c>
      <c r="I4" s="183" t="s">
        <v>105</v>
      </c>
      <c r="J4" s="183" t="str">
        <f>Intro!I24</f>
        <v>Other Allownce</v>
      </c>
      <c r="K4" s="184" t="str">
        <f>Intro!H24</f>
        <v>Arrear/ LTC</v>
      </c>
      <c r="L4" s="184" t="s">
        <v>50</v>
      </c>
      <c r="M4" s="22" t="s">
        <v>106</v>
      </c>
      <c r="N4" s="185" t="s">
        <v>261</v>
      </c>
      <c r="O4" s="183" t="s">
        <v>93</v>
      </c>
      <c r="P4" s="22" t="s">
        <v>107</v>
      </c>
      <c r="Q4" s="186" t="s">
        <v>228</v>
      </c>
      <c r="R4" s="243" t="s">
        <v>229</v>
      </c>
      <c r="S4" s="22" t="s">
        <v>108</v>
      </c>
      <c r="T4" s="187" t="s">
        <v>109</v>
      </c>
      <c r="U4" s="187" t="s">
        <v>110</v>
      </c>
    </row>
    <row r="5" spans="1:21">
      <c r="A5" s="17">
        <v>1</v>
      </c>
      <c r="B5" s="188">
        <v>2</v>
      </c>
      <c r="C5" s="189"/>
      <c r="D5" s="21">
        <v>3</v>
      </c>
      <c r="E5" s="21">
        <v>4</v>
      </c>
      <c r="F5" s="22">
        <v>5</v>
      </c>
      <c r="G5" s="190">
        <v>6</v>
      </c>
      <c r="H5" s="190">
        <v>7</v>
      </c>
      <c r="I5" s="190">
        <v>8</v>
      </c>
      <c r="J5" s="22">
        <v>9</v>
      </c>
      <c r="K5" s="184">
        <v>10</v>
      </c>
      <c r="L5" s="184">
        <v>11</v>
      </c>
      <c r="M5" s="190">
        <v>12</v>
      </c>
      <c r="N5" s="190">
        <v>13</v>
      </c>
      <c r="O5" s="190">
        <v>14</v>
      </c>
      <c r="P5" s="190">
        <v>15</v>
      </c>
      <c r="Q5" s="191">
        <v>16</v>
      </c>
      <c r="R5" s="191">
        <v>17</v>
      </c>
      <c r="S5" s="190">
        <v>18</v>
      </c>
      <c r="T5" s="187">
        <v>19</v>
      </c>
      <c r="U5" s="192">
        <v>20</v>
      </c>
    </row>
    <row r="6" spans="1:21">
      <c r="A6" s="17">
        <v>2</v>
      </c>
      <c r="B6" s="193">
        <v>42064</v>
      </c>
      <c r="C6" s="47">
        <v>41334</v>
      </c>
      <c r="D6" s="23">
        <f>Intro!B25</f>
        <v>21940</v>
      </c>
      <c r="E6" s="23">
        <f>Intro!C25</f>
        <v>0</v>
      </c>
      <c r="F6" s="23">
        <f>Intro!D25</f>
        <v>0</v>
      </c>
      <c r="G6" s="194">
        <f>Intro!F25</f>
        <v>0</v>
      </c>
      <c r="H6" s="194">
        <f>Intro!G25</f>
        <v>0</v>
      </c>
      <c r="I6" s="212"/>
      <c r="J6" s="195">
        <f>Intro!I25</f>
        <v>0</v>
      </c>
      <c r="K6" s="196">
        <f>Intro!H25</f>
        <v>0</v>
      </c>
      <c r="L6" s="21">
        <f>(D6+E6+F6+G6+H6+I6+J6+K6)</f>
        <v>21940</v>
      </c>
      <c r="M6" s="194">
        <f>Intro!K25</f>
        <v>0</v>
      </c>
      <c r="N6" s="194">
        <f>Intro!L25</f>
        <v>0</v>
      </c>
      <c r="O6" s="197">
        <f>Intro!N25</f>
        <v>0</v>
      </c>
      <c r="P6" s="20">
        <v>0</v>
      </c>
      <c r="Q6" s="199">
        <f>Intro!O25</f>
        <v>0</v>
      </c>
      <c r="R6" s="199">
        <f>Intro!M25+Intro!P25</f>
        <v>0</v>
      </c>
      <c r="S6" s="194">
        <f>Intro!Q25</f>
        <v>0</v>
      </c>
      <c r="T6" s="195">
        <f>M6+N6+O6+P6+Q6+R6+S6</f>
        <v>0</v>
      </c>
      <c r="U6" s="194">
        <f>L6-T6</f>
        <v>21940</v>
      </c>
    </row>
    <row r="7" spans="1:21">
      <c r="A7" s="17">
        <v>3</v>
      </c>
      <c r="B7" s="193">
        <v>42095</v>
      </c>
      <c r="C7" s="47">
        <v>41365</v>
      </c>
      <c r="D7" s="23">
        <f>Intro!B26</f>
        <v>21940</v>
      </c>
      <c r="E7" s="23">
        <f>Intro!C26</f>
        <v>0</v>
      </c>
      <c r="F7" s="23">
        <f>Intro!D26</f>
        <v>0</v>
      </c>
      <c r="G7" s="194">
        <f>Intro!F26</f>
        <v>0</v>
      </c>
      <c r="H7" s="194">
        <f>Intro!G26</f>
        <v>0</v>
      </c>
      <c r="I7" s="212"/>
      <c r="J7" s="195">
        <f>Intro!I26</f>
        <v>0</v>
      </c>
      <c r="K7" s="196">
        <f>Intro!H26</f>
        <v>0</v>
      </c>
      <c r="L7" s="21">
        <f t="shared" ref="L7:L17" si="0">(D7+E7+F7+G7+H7+I7+J7+K7)</f>
        <v>21940</v>
      </c>
      <c r="M7" s="194">
        <f>Intro!K26</f>
        <v>0</v>
      </c>
      <c r="N7" s="194">
        <f>Intro!L26</f>
        <v>0</v>
      </c>
      <c r="O7" s="197">
        <f>Intro!N26</f>
        <v>0</v>
      </c>
      <c r="P7" s="20">
        <v>0</v>
      </c>
      <c r="Q7" s="199">
        <f>Intro!O26</f>
        <v>0</v>
      </c>
      <c r="R7" s="199">
        <f>Intro!M26+Intro!P26</f>
        <v>0</v>
      </c>
      <c r="S7" s="194">
        <f>Intro!Q26</f>
        <v>0</v>
      </c>
      <c r="T7" s="195">
        <f t="shared" ref="T7:T23" si="1">M7+N7+O7+P7+Q7+R7+S7</f>
        <v>0</v>
      </c>
      <c r="U7" s="194">
        <f t="shared" ref="U7:U21" si="2">L7-T7</f>
        <v>21940</v>
      </c>
    </row>
    <row r="8" spans="1:21">
      <c r="A8" s="17">
        <v>4</v>
      </c>
      <c r="B8" s="193">
        <v>42125</v>
      </c>
      <c r="C8" s="47">
        <v>41395</v>
      </c>
      <c r="D8" s="23">
        <f>Intro!B27</f>
        <v>21940</v>
      </c>
      <c r="E8" s="23">
        <f>Intro!C27</f>
        <v>0</v>
      </c>
      <c r="F8" s="23">
        <f>Intro!D27</f>
        <v>0</v>
      </c>
      <c r="G8" s="194">
        <f>Intro!F27</f>
        <v>0</v>
      </c>
      <c r="H8" s="194">
        <f>Intro!G27</f>
        <v>0</v>
      </c>
      <c r="I8" s="212"/>
      <c r="J8" s="195">
        <f>Intro!I27</f>
        <v>0</v>
      </c>
      <c r="K8" s="196">
        <f>Intro!H27</f>
        <v>0</v>
      </c>
      <c r="L8" s="21">
        <f t="shared" si="0"/>
        <v>21940</v>
      </c>
      <c r="M8" s="194">
        <f>Intro!K27</f>
        <v>0</v>
      </c>
      <c r="N8" s="194">
        <f>Intro!L27</f>
        <v>0</v>
      </c>
      <c r="O8" s="197">
        <f>Intro!N27</f>
        <v>0</v>
      </c>
      <c r="P8" s="20">
        <v>0</v>
      </c>
      <c r="Q8" s="199">
        <f>Intro!O27</f>
        <v>0</v>
      </c>
      <c r="R8" s="199">
        <f>Intro!M27+Intro!P27</f>
        <v>0</v>
      </c>
      <c r="S8" s="194">
        <f>Intro!Q27</f>
        <v>0</v>
      </c>
      <c r="T8" s="195">
        <f t="shared" si="1"/>
        <v>0</v>
      </c>
      <c r="U8" s="194">
        <f t="shared" si="2"/>
        <v>21940</v>
      </c>
    </row>
    <row r="9" spans="1:21">
      <c r="A9" s="17">
        <v>5</v>
      </c>
      <c r="B9" s="193">
        <v>42156</v>
      </c>
      <c r="C9" s="47">
        <v>41426</v>
      </c>
      <c r="D9" s="23">
        <f>Intro!B28</f>
        <v>21940</v>
      </c>
      <c r="E9" s="23">
        <f>Intro!C28</f>
        <v>0</v>
      </c>
      <c r="F9" s="23">
        <f>Intro!D28</f>
        <v>0</v>
      </c>
      <c r="G9" s="194">
        <f>Intro!F28</f>
        <v>0</v>
      </c>
      <c r="H9" s="194">
        <f>Intro!G28</f>
        <v>0</v>
      </c>
      <c r="I9" s="212"/>
      <c r="J9" s="195">
        <f>Intro!I28</f>
        <v>0</v>
      </c>
      <c r="K9" s="196">
        <f>Intro!H28</f>
        <v>0</v>
      </c>
      <c r="L9" s="21">
        <f t="shared" si="0"/>
        <v>21940</v>
      </c>
      <c r="M9" s="194">
        <f>Intro!K28</f>
        <v>0</v>
      </c>
      <c r="N9" s="194">
        <f>Intro!L28</f>
        <v>0</v>
      </c>
      <c r="O9" s="197">
        <f>Intro!N28</f>
        <v>0</v>
      </c>
      <c r="P9" s="20">
        <v>0</v>
      </c>
      <c r="Q9" s="199">
        <f>Intro!O28</f>
        <v>0</v>
      </c>
      <c r="R9" s="199">
        <f>Intro!M28+Intro!P28</f>
        <v>0</v>
      </c>
      <c r="S9" s="194">
        <f>Intro!Q28</f>
        <v>0</v>
      </c>
      <c r="T9" s="195">
        <f t="shared" si="1"/>
        <v>0</v>
      </c>
      <c r="U9" s="194">
        <f t="shared" si="2"/>
        <v>21940</v>
      </c>
    </row>
    <row r="10" spans="1:21">
      <c r="A10" s="17">
        <v>6</v>
      </c>
      <c r="B10" s="193">
        <v>42186</v>
      </c>
      <c r="C10" s="47">
        <v>41456</v>
      </c>
      <c r="D10" s="23">
        <f>Intro!B29</f>
        <v>22600</v>
      </c>
      <c r="E10" s="23">
        <f>Intro!C29</f>
        <v>0</v>
      </c>
      <c r="F10" s="23">
        <f>Intro!D29</f>
        <v>0</v>
      </c>
      <c r="G10" s="194">
        <f>Intro!F29</f>
        <v>0</v>
      </c>
      <c r="H10" s="194">
        <f>Intro!G29</f>
        <v>0</v>
      </c>
      <c r="I10" s="212"/>
      <c r="J10" s="195">
        <f>Intro!I29</f>
        <v>0</v>
      </c>
      <c r="K10" s="196">
        <f>Intro!H29</f>
        <v>0</v>
      </c>
      <c r="L10" s="21">
        <f t="shared" si="0"/>
        <v>22600</v>
      </c>
      <c r="M10" s="194">
        <f>Intro!K29</f>
        <v>0</v>
      </c>
      <c r="N10" s="194">
        <f>Intro!L29</f>
        <v>0</v>
      </c>
      <c r="O10" s="197">
        <f>Intro!N29</f>
        <v>0</v>
      </c>
      <c r="P10" s="20">
        <v>0</v>
      </c>
      <c r="Q10" s="199">
        <f>Intro!O29</f>
        <v>0</v>
      </c>
      <c r="R10" s="199">
        <f>Intro!M29+Intro!P29</f>
        <v>0</v>
      </c>
      <c r="S10" s="194">
        <f>Intro!Q29</f>
        <v>0</v>
      </c>
      <c r="T10" s="195">
        <f t="shared" si="1"/>
        <v>0</v>
      </c>
      <c r="U10" s="194">
        <f t="shared" si="2"/>
        <v>22600</v>
      </c>
    </row>
    <row r="11" spans="1:21">
      <c r="A11" s="17">
        <v>7</v>
      </c>
      <c r="B11" s="193">
        <v>42217</v>
      </c>
      <c r="C11" s="47">
        <v>41487</v>
      </c>
      <c r="D11" s="23">
        <f>Intro!B30</f>
        <v>22600</v>
      </c>
      <c r="E11" s="23">
        <f>Intro!C30</f>
        <v>0</v>
      </c>
      <c r="F11" s="23">
        <f>Intro!D30</f>
        <v>0</v>
      </c>
      <c r="G11" s="194">
        <f>Intro!F30</f>
        <v>0</v>
      </c>
      <c r="H11" s="194">
        <f>Intro!G30</f>
        <v>0</v>
      </c>
      <c r="I11" s="212"/>
      <c r="J11" s="195">
        <f>Intro!I30</f>
        <v>0</v>
      </c>
      <c r="K11" s="196">
        <f>Intro!H30</f>
        <v>0</v>
      </c>
      <c r="L11" s="21">
        <f t="shared" si="0"/>
        <v>22600</v>
      </c>
      <c r="M11" s="194">
        <f>Intro!K30</f>
        <v>0</v>
      </c>
      <c r="N11" s="194">
        <f>Intro!L30</f>
        <v>0</v>
      </c>
      <c r="O11" s="197">
        <f>Intro!N30</f>
        <v>0</v>
      </c>
      <c r="P11" s="20">
        <v>0</v>
      </c>
      <c r="Q11" s="199">
        <f>Intro!O30</f>
        <v>0</v>
      </c>
      <c r="R11" s="199">
        <f>Intro!M30+Intro!P30</f>
        <v>0</v>
      </c>
      <c r="S11" s="194">
        <f>Intro!Q30</f>
        <v>0</v>
      </c>
      <c r="T11" s="195">
        <f t="shared" si="1"/>
        <v>0</v>
      </c>
      <c r="U11" s="194">
        <f t="shared" si="2"/>
        <v>22600</v>
      </c>
    </row>
    <row r="12" spans="1:21">
      <c r="A12" s="17">
        <v>8</v>
      </c>
      <c r="B12" s="193">
        <v>42248</v>
      </c>
      <c r="C12" s="47">
        <v>41518</v>
      </c>
      <c r="D12" s="23">
        <f>Intro!B31</f>
        <v>22600</v>
      </c>
      <c r="E12" s="23">
        <f>Intro!C31</f>
        <v>0</v>
      </c>
      <c r="F12" s="23">
        <f>Intro!D31</f>
        <v>0</v>
      </c>
      <c r="G12" s="194">
        <f>Intro!F31</f>
        <v>0</v>
      </c>
      <c r="H12" s="194">
        <f>Intro!G31</f>
        <v>0</v>
      </c>
      <c r="I12" s="212"/>
      <c r="J12" s="195">
        <f>Intro!I31</f>
        <v>0</v>
      </c>
      <c r="K12" s="196">
        <f>Intro!H31</f>
        <v>0</v>
      </c>
      <c r="L12" s="21">
        <f t="shared" si="0"/>
        <v>22600</v>
      </c>
      <c r="M12" s="194">
        <f>Intro!K31</f>
        <v>0</v>
      </c>
      <c r="N12" s="194">
        <f>Intro!L31</f>
        <v>0</v>
      </c>
      <c r="O12" s="197">
        <f>Intro!N31</f>
        <v>0</v>
      </c>
      <c r="P12" s="20">
        <v>0</v>
      </c>
      <c r="Q12" s="199">
        <f>Intro!O31</f>
        <v>0</v>
      </c>
      <c r="R12" s="199">
        <f>Intro!M31+Intro!P31</f>
        <v>0</v>
      </c>
      <c r="S12" s="194">
        <f>Intro!Q31</f>
        <v>0</v>
      </c>
      <c r="T12" s="195">
        <f t="shared" si="1"/>
        <v>0</v>
      </c>
      <c r="U12" s="194">
        <f t="shared" si="2"/>
        <v>22600</v>
      </c>
    </row>
    <row r="13" spans="1:21">
      <c r="A13" s="17">
        <v>9</v>
      </c>
      <c r="B13" s="193">
        <v>42278</v>
      </c>
      <c r="C13" s="47">
        <v>41548</v>
      </c>
      <c r="D13" s="23">
        <f>Intro!B32</f>
        <v>22600</v>
      </c>
      <c r="E13" s="23">
        <f>Intro!C32</f>
        <v>0</v>
      </c>
      <c r="F13" s="23">
        <f>Intro!D32</f>
        <v>0</v>
      </c>
      <c r="G13" s="194">
        <f>Intro!F32</f>
        <v>0</v>
      </c>
      <c r="H13" s="194">
        <f>Intro!G32</f>
        <v>0</v>
      </c>
      <c r="I13" s="212"/>
      <c r="J13" s="195">
        <f>Intro!I32</f>
        <v>0</v>
      </c>
      <c r="K13" s="196">
        <f>Intro!H32</f>
        <v>0</v>
      </c>
      <c r="L13" s="21">
        <f t="shared" si="0"/>
        <v>22600</v>
      </c>
      <c r="M13" s="194">
        <f>Intro!K32</f>
        <v>0</v>
      </c>
      <c r="N13" s="194">
        <f>Intro!L32</f>
        <v>0</v>
      </c>
      <c r="O13" s="197">
        <f>Intro!N32</f>
        <v>0</v>
      </c>
      <c r="P13" s="20">
        <v>0</v>
      </c>
      <c r="Q13" s="199">
        <f>Intro!O32</f>
        <v>0</v>
      </c>
      <c r="R13" s="199">
        <f>Intro!M32+Intro!P32</f>
        <v>0</v>
      </c>
      <c r="S13" s="194">
        <f>Intro!Q32</f>
        <v>0</v>
      </c>
      <c r="T13" s="195">
        <f t="shared" si="1"/>
        <v>0</v>
      </c>
      <c r="U13" s="194">
        <f t="shared" si="2"/>
        <v>22600</v>
      </c>
    </row>
    <row r="14" spans="1:21">
      <c r="A14" s="17">
        <v>10</v>
      </c>
      <c r="B14" s="193">
        <v>42309</v>
      </c>
      <c r="C14" s="47">
        <v>41579</v>
      </c>
      <c r="D14" s="23">
        <f>Intro!B33</f>
        <v>22600</v>
      </c>
      <c r="E14" s="23">
        <f>Intro!C33</f>
        <v>0</v>
      </c>
      <c r="F14" s="23">
        <f>Intro!D33</f>
        <v>0</v>
      </c>
      <c r="G14" s="194">
        <f>Intro!F33</f>
        <v>0</v>
      </c>
      <c r="H14" s="194">
        <f>Intro!G33</f>
        <v>0</v>
      </c>
      <c r="I14" s="212"/>
      <c r="J14" s="195">
        <f>Intro!I33</f>
        <v>0</v>
      </c>
      <c r="K14" s="196">
        <f>Intro!H33</f>
        <v>0</v>
      </c>
      <c r="L14" s="21">
        <f t="shared" si="0"/>
        <v>22600</v>
      </c>
      <c r="M14" s="194">
        <f>Intro!K33</f>
        <v>0</v>
      </c>
      <c r="N14" s="194">
        <f>Intro!L33</f>
        <v>0</v>
      </c>
      <c r="O14" s="197">
        <f>Intro!N33</f>
        <v>0</v>
      </c>
      <c r="P14" s="20">
        <v>0</v>
      </c>
      <c r="Q14" s="199">
        <f>Intro!O33</f>
        <v>0</v>
      </c>
      <c r="R14" s="199">
        <f>Intro!M33+Intro!P33</f>
        <v>0</v>
      </c>
      <c r="S14" s="194">
        <f>Intro!Q33</f>
        <v>0</v>
      </c>
      <c r="T14" s="195">
        <f t="shared" si="1"/>
        <v>0</v>
      </c>
      <c r="U14" s="194">
        <f t="shared" si="2"/>
        <v>22600</v>
      </c>
    </row>
    <row r="15" spans="1:21">
      <c r="A15" s="17">
        <v>11</v>
      </c>
      <c r="B15" s="193">
        <v>42339</v>
      </c>
      <c r="C15" s="47">
        <v>41609</v>
      </c>
      <c r="D15" s="23">
        <f>Intro!B34</f>
        <v>22600</v>
      </c>
      <c r="E15" s="23">
        <f>Intro!C34</f>
        <v>0</v>
      </c>
      <c r="F15" s="23">
        <f>Intro!D34</f>
        <v>0</v>
      </c>
      <c r="G15" s="194">
        <f>Intro!F34</f>
        <v>0</v>
      </c>
      <c r="H15" s="194">
        <f>Intro!G34</f>
        <v>0</v>
      </c>
      <c r="I15" s="212"/>
      <c r="J15" s="195">
        <f>Intro!I34</f>
        <v>0</v>
      </c>
      <c r="K15" s="196">
        <f>Intro!H34</f>
        <v>0</v>
      </c>
      <c r="L15" s="21">
        <f t="shared" si="0"/>
        <v>22600</v>
      </c>
      <c r="M15" s="194">
        <f>Intro!K34</f>
        <v>0</v>
      </c>
      <c r="N15" s="194">
        <f>Intro!L34</f>
        <v>0</v>
      </c>
      <c r="O15" s="197">
        <f>Intro!N34</f>
        <v>0</v>
      </c>
      <c r="P15" s="20">
        <v>0</v>
      </c>
      <c r="Q15" s="199">
        <f>Intro!O34</f>
        <v>0</v>
      </c>
      <c r="R15" s="199">
        <f>Intro!M34+Intro!P34</f>
        <v>0</v>
      </c>
      <c r="S15" s="194">
        <f>Intro!Q34</f>
        <v>0</v>
      </c>
      <c r="T15" s="195">
        <f t="shared" si="1"/>
        <v>0</v>
      </c>
      <c r="U15" s="194">
        <f t="shared" si="2"/>
        <v>22600</v>
      </c>
    </row>
    <row r="16" spans="1:21">
      <c r="A16" s="17">
        <v>12</v>
      </c>
      <c r="B16" s="193">
        <v>42370</v>
      </c>
      <c r="C16" s="47">
        <v>41640</v>
      </c>
      <c r="D16" s="23">
        <f>Intro!B35</f>
        <v>22600</v>
      </c>
      <c r="E16" s="23">
        <f>Intro!C35</f>
        <v>0</v>
      </c>
      <c r="F16" s="23">
        <f>Intro!D35</f>
        <v>0</v>
      </c>
      <c r="G16" s="194">
        <f>Intro!F35</f>
        <v>0</v>
      </c>
      <c r="H16" s="194">
        <f>Intro!G35</f>
        <v>0</v>
      </c>
      <c r="I16" s="212"/>
      <c r="J16" s="195">
        <f>Intro!I35</f>
        <v>0</v>
      </c>
      <c r="K16" s="196">
        <f>Intro!H35</f>
        <v>0</v>
      </c>
      <c r="L16" s="21">
        <f t="shared" si="0"/>
        <v>22600</v>
      </c>
      <c r="M16" s="194">
        <f>Intro!K35</f>
        <v>0</v>
      </c>
      <c r="N16" s="194">
        <f>Intro!L35</f>
        <v>0</v>
      </c>
      <c r="O16" s="197">
        <f>Intro!N35</f>
        <v>0</v>
      </c>
      <c r="P16" s="20">
        <v>0</v>
      </c>
      <c r="Q16" s="199">
        <f>Intro!O35</f>
        <v>0</v>
      </c>
      <c r="R16" s="199">
        <f>Intro!M35+Intro!P35</f>
        <v>0</v>
      </c>
      <c r="S16" s="194">
        <f>Intro!Q35</f>
        <v>0</v>
      </c>
      <c r="T16" s="195">
        <f t="shared" si="1"/>
        <v>0</v>
      </c>
      <c r="U16" s="194">
        <f t="shared" si="2"/>
        <v>22600</v>
      </c>
    </row>
    <row r="17" spans="1:21">
      <c r="A17" s="17">
        <v>13</v>
      </c>
      <c r="B17" s="193">
        <v>42401</v>
      </c>
      <c r="C17" s="47">
        <v>41671</v>
      </c>
      <c r="D17" s="23">
        <f>Intro!B36</f>
        <v>22600</v>
      </c>
      <c r="E17" s="23">
        <f>Intro!C36</f>
        <v>0</v>
      </c>
      <c r="F17" s="23">
        <f>Intro!D36</f>
        <v>0</v>
      </c>
      <c r="G17" s="194">
        <f>Intro!F36</f>
        <v>0</v>
      </c>
      <c r="H17" s="194">
        <f>Intro!G36</f>
        <v>0</v>
      </c>
      <c r="I17" s="212"/>
      <c r="J17" s="195">
        <f>Intro!I36</f>
        <v>0</v>
      </c>
      <c r="K17" s="196">
        <f>Intro!H36</f>
        <v>0</v>
      </c>
      <c r="L17" s="21">
        <f t="shared" si="0"/>
        <v>22600</v>
      </c>
      <c r="M17" s="194">
        <f>Intro!K36</f>
        <v>0</v>
      </c>
      <c r="N17" s="194">
        <f>Intro!L36</f>
        <v>0</v>
      </c>
      <c r="O17" s="197">
        <f>Intro!N36</f>
        <v>0</v>
      </c>
      <c r="P17" s="20">
        <v>0</v>
      </c>
      <c r="Q17" s="199">
        <f>Intro!O36</f>
        <v>0</v>
      </c>
      <c r="R17" s="199">
        <f>Intro!M36+Intro!P36</f>
        <v>0</v>
      </c>
      <c r="S17" s="194">
        <f>Intro!Q36</f>
        <v>0</v>
      </c>
      <c r="T17" s="195">
        <f t="shared" si="1"/>
        <v>0</v>
      </c>
      <c r="U17" s="194">
        <f t="shared" si="2"/>
        <v>22600</v>
      </c>
    </row>
    <row r="18" spans="1:21">
      <c r="A18" s="17">
        <v>14</v>
      </c>
      <c r="B18" s="200" t="s">
        <v>111</v>
      </c>
      <c r="C18" s="238"/>
      <c r="D18" s="201" t="s">
        <v>291</v>
      </c>
      <c r="E18" s="202"/>
      <c r="F18" s="239"/>
      <c r="G18" s="198"/>
      <c r="H18" s="198"/>
      <c r="I18" s="198"/>
      <c r="J18" s="195"/>
      <c r="K18" s="196">
        <f>Intro!J38</f>
        <v>0</v>
      </c>
      <c r="L18" s="240">
        <f>K18</f>
        <v>0</v>
      </c>
      <c r="M18" s="194">
        <f>Intro!K38</f>
        <v>0</v>
      </c>
      <c r="N18" s="198"/>
      <c r="O18" s="197"/>
      <c r="P18" s="198"/>
      <c r="Q18" s="203"/>
      <c r="R18" s="203"/>
      <c r="S18" s="198">
        <f>Intro!Q38</f>
        <v>0</v>
      </c>
      <c r="T18" s="195">
        <f t="shared" si="1"/>
        <v>0</v>
      </c>
      <c r="U18" s="198">
        <f t="shared" si="2"/>
        <v>0</v>
      </c>
    </row>
    <row r="19" spans="1:21">
      <c r="A19" s="17">
        <v>15</v>
      </c>
      <c r="B19" s="200" t="s">
        <v>111</v>
      </c>
      <c r="C19" s="238"/>
      <c r="D19" s="204" t="s">
        <v>292</v>
      </c>
      <c r="E19" s="204"/>
      <c r="F19" s="239"/>
      <c r="G19" s="198"/>
      <c r="H19" s="198"/>
      <c r="I19" s="198"/>
      <c r="J19" s="195"/>
      <c r="K19" s="196">
        <f>Intro!J39</f>
        <v>0</v>
      </c>
      <c r="L19" s="240">
        <f>K19</f>
        <v>0</v>
      </c>
      <c r="M19" s="194">
        <f>Intro!K39</f>
        <v>0</v>
      </c>
      <c r="N19" s="198"/>
      <c r="O19" s="197"/>
      <c r="P19" s="198"/>
      <c r="Q19" s="203"/>
      <c r="R19" s="203"/>
      <c r="S19" s="198">
        <f>Intro!Q39</f>
        <v>0</v>
      </c>
      <c r="T19" s="195">
        <f t="shared" si="1"/>
        <v>0</v>
      </c>
      <c r="U19" s="198">
        <f t="shared" si="2"/>
        <v>0</v>
      </c>
    </row>
    <row r="20" spans="1:21">
      <c r="A20" s="17">
        <v>16</v>
      </c>
      <c r="B20" s="200" t="s">
        <v>112</v>
      </c>
      <c r="C20" s="238"/>
      <c r="D20" s="241"/>
      <c r="E20" s="241"/>
      <c r="F20" s="239"/>
      <c r="G20" s="198"/>
      <c r="H20" s="198"/>
      <c r="I20" s="198"/>
      <c r="J20" s="195"/>
      <c r="K20" s="196">
        <f>Intro!H37</f>
        <v>0</v>
      </c>
      <c r="L20" s="240">
        <f>K20</f>
        <v>0</v>
      </c>
      <c r="M20" s="198">
        <v>0</v>
      </c>
      <c r="N20" s="198"/>
      <c r="O20" s="197"/>
      <c r="P20" s="198"/>
      <c r="Q20" s="203"/>
      <c r="R20" s="203"/>
      <c r="S20" s="198"/>
      <c r="T20" s="195">
        <f t="shared" si="1"/>
        <v>0</v>
      </c>
      <c r="U20" s="198">
        <f t="shared" si="2"/>
        <v>0</v>
      </c>
    </row>
    <row r="21" spans="1:21">
      <c r="A21" s="17">
        <v>17</v>
      </c>
      <c r="B21" s="200" t="str">
        <f>[1]Salary!A21</f>
        <v>LTC</v>
      </c>
      <c r="C21" s="238"/>
      <c r="D21" s="241">
        <f>Intro!B40</f>
        <v>0</v>
      </c>
      <c r="E21" s="241"/>
      <c r="F21" s="239">
        <f>Intro!D40</f>
        <v>0</v>
      </c>
      <c r="G21" s="198"/>
      <c r="H21" s="198"/>
      <c r="I21" s="198"/>
      <c r="J21" s="195"/>
      <c r="K21" s="196">
        <f>Intro!J40</f>
        <v>0</v>
      </c>
      <c r="L21" s="240">
        <f>K21</f>
        <v>0</v>
      </c>
      <c r="M21" s="206">
        <f>[1]Salary!K21</f>
        <v>0</v>
      </c>
      <c r="N21" s="206"/>
      <c r="O21" s="205"/>
      <c r="P21" s="206"/>
      <c r="Q21" s="203"/>
      <c r="R21" s="203"/>
      <c r="S21" s="206">
        <f>Intro!Q40</f>
        <v>0</v>
      </c>
      <c r="T21" s="195">
        <f t="shared" si="1"/>
        <v>0</v>
      </c>
      <c r="U21" s="198">
        <f t="shared" si="2"/>
        <v>0</v>
      </c>
    </row>
    <row r="22" spans="1:21" ht="22.5">
      <c r="A22" s="17">
        <v>18</v>
      </c>
      <c r="B22" s="200" t="s">
        <v>266</v>
      </c>
      <c r="C22" s="238"/>
      <c r="D22" s="241">
        <f>Intro!B41</f>
        <v>0</v>
      </c>
      <c r="E22" s="241">
        <f>Intro!C41</f>
        <v>0</v>
      </c>
      <c r="F22" s="241">
        <f>Intro!D41</f>
        <v>0</v>
      </c>
      <c r="G22" s="241">
        <f>Intro!F41</f>
        <v>0</v>
      </c>
      <c r="H22" s="241">
        <f>Intro!G41</f>
        <v>0</v>
      </c>
      <c r="I22" s="241">
        <v>0</v>
      </c>
      <c r="J22" s="241">
        <f>Intro!I41</f>
        <v>0</v>
      </c>
      <c r="K22" s="196">
        <v>0</v>
      </c>
      <c r="L22" s="240">
        <f>SUM(D22:K22)</f>
        <v>0</v>
      </c>
      <c r="M22" s="198">
        <f>Intro!K41</f>
        <v>0</v>
      </c>
      <c r="N22" s="198"/>
      <c r="O22" s="197"/>
      <c r="P22" s="198"/>
      <c r="Q22" s="203"/>
      <c r="R22" s="203"/>
      <c r="S22" s="198">
        <f>Intro!Q41</f>
        <v>0</v>
      </c>
      <c r="T22" s="195">
        <f t="shared" si="1"/>
        <v>0</v>
      </c>
      <c r="U22" s="198">
        <f>L22-T22</f>
        <v>0</v>
      </c>
    </row>
    <row r="23" spans="1:21">
      <c r="A23" s="17">
        <v>19</v>
      </c>
      <c r="B23" s="200" t="str">
        <f>[1]Salary!A23</f>
        <v xml:space="preserve">Other </v>
      </c>
      <c r="C23" s="238"/>
      <c r="D23" s="241">
        <f>Intro!B42</f>
        <v>0</v>
      </c>
      <c r="E23" s="241">
        <f>Intro!C42</f>
        <v>0</v>
      </c>
      <c r="F23" s="241">
        <f>Intro!D42</f>
        <v>0</v>
      </c>
      <c r="G23" s="241">
        <f>Intro!F42</f>
        <v>0</v>
      </c>
      <c r="H23" s="241">
        <f>Intro!G42</f>
        <v>0</v>
      </c>
      <c r="I23" s="241">
        <v>0</v>
      </c>
      <c r="J23" s="241">
        <f>Intro!I42</f>
        <v>0</v>
      </c>
      <c r="K23" s="241">
        <v>0</v>
      </c>
      <c r="L23" s="240">
        <f>SUM(D23:K23)</f>
        <v>0</v>
      </c>
      <c r="M23" s="206">
        <f>Intro!K42</f>
        <v>0</v>
      </c>
      <c r="N23" s="206"/>
      <c r="O23" s="205"/>
      <c r="P23" s="206"/>
      <c r="Q23" s="203"/>
      <c r="R23" s="203"/>
      <c r="S23" s="206">
        <f>Intro!Q42</f>
        <v>0</v>
      </c>
      <c r="T23" s="195">
        <f t="shared" si="1"/>
        <v>0</v>
      </c>
      <c r="U23" s="198"/>
    </row>
    <row r="24" spans="1:21">
      <c r="A24" s="17"/>
      <c r="B24" s="330" t="s">
        <v>50</v>
      </c>
      <c r="C24" s="331"/>
      <c r="D24" s="239">
        <f>SUM(D6:D23)</f>
        <v>268560</v>
      </c>
      <c r="E24" s="239">
        <f t="shared" ref="E24:U24" si="3">SUM(E6:E23)</f>
        <v>0</v>
      </c>
      <c r="F24" s="239">
        <f t="shared" si="3"/>
        <v>0</v>
      </c>
      <c r="G24" s="239">
        <f t="shared" si="3"/>
        <v>0</v>
      </c>
      <c r="H24" s="239">
        <f t="shared" si="3"/>
        <v>0</v>
      </c>
      <c r="I24" s="239">
        <f t="shared" si="3"/>
        <v>0</v>
      </c>
      <c r="J24" s="239">
        <f t="shared" si="3"/>
        <v>0</v>
      </c>
      <c r="K24" s="239">
        <f t="shared" si="3"/>
        <v>0</v>
      </c>
      <c r="L24" s="239">
        <f t="shared" si="3"/>
        <v>268560</v>
      </c>
      <c r="M24" s="239">
        <f t="shared" si="3"/>
        <v>0</v>
      </c>
      <c r="N24" s="239">
        <f t="shared" si="3"/>
        <v>0</v>
      </c>
      <c r="O24" s="239">
        <f t="shared" si="3"/>
        <v>0</v>
      </c>
      <c r="P24" s="239">
        <f t="shared" si="3"/>
        <v>0</v>
      </c>
      <c r="Q24" s="239">
        <f t="shared" si="3"/>
        <v>0</v>
      </c>
      <c r="R24" s="239">
        <f t="shared" si="3"/>
        <v>0</v>
      </c>
      <c r="S24" s="239">
        <f t="shared" si="3"/>
        <v>0</v>
      </c>
      <c r="T24" s="239">
        <f t="shared" si="3"/>
        <v>0</v>
      </c>
      <c r="U24" s="239">
        <f t="shared" si="3"/>
        <v>268560</v>
      </c>
    </row>
    <row r="25" spans="1:21">
      <c r="A25" s="207"/>
      <c r="B25" s="208"/>
      <c r="C25" s="209" t="s">
        <v>113</v>
      </c>
      <c r="D25" s="209"/>
      <c r="E25" s="209"/>
      <c r="F25" s="209"/>
      <c r="G25" s="209"/>
      <c r="H25" s="209"/>
      <c r="I25" s="209"/>
      <c r="J25" s="209"/>
      <c r="K25" s="209"/>
      <c r="L25" s="208"/>
      <c r="M25" s="208"/>
      <c r="N25" s="210" t="s">
        <v>114</v>
      </c>
      <c r="O25" s="210"/>
      <c r="P25" s="210"/>
      <c r="Q25" s="208"/>
      <c r="R25" s="208"/>
      <c r="S25" s="208"/>
      <c r="T25" s="208"/>
      <c r="U25" s="208"/>
    </row>
    <row r="26" spans="1:21">
      <c r="A26" s="207"/>
      <c r="B26" s="208"/>
      <c r="C26" s="208"/>
      <c r="D26" s="208"/>
      <c r="E26" s="208"/>
      <c r="F26" s="208"/>
      <c r="G26" s="208"/>
      <c r="H26" s="209"/>
      <c r="I26" s="209"/>
      <c r="J26" s="209"/>
      <c r="K26" s="209"/>
      <c r="L26" s="208"/>
      <c r="M26" s="208"/>
      <c r="N26" s="210" t="s">
        <v>115</v>
      </c>
      <c r="O26" s="211"/>
      <c r="P26" s="211"/>
      <c r="Q26" s="208"/>
      <c r="R26" s="208"/>
      <c r="S26" s="208"/>
      <c r="T26" s="208"/>
      <c r="U26" s="208"/>
    </row>
    <row r="27" spans="1:21">
      <c r="A27" s="5"/>
      <c r="B27" s="2"/>
      <c r="C27" s="4"/>
      <c r="D27" s="4"/>
      <c r="E27" s="4"/>
      <c r="F27" s="4"/>
      <c r="G27" s="3"/>
      <c r="H27" s="3"/>
      <c r="I27" s="3"/>
      <c r="J27" s="2"/>
      <c r="K27" s="2"/>
      <c r="L27" s="2"/>
      <c r="M27" s="2"/>
      <c r="N27" s="2"/>
      <c r="O27" s="2"/>
      <c r="P27" s="2"/>
      <c r="Q27" s="2"/>
      <c r="R27" s="2"/>
      <c r="S27" s="2"/>
      <c r="T27" s="2"/>
      <c r="U27" s="2"/>
    </row>
    <row r="28" spans="1:21">
      <c r="A28" s="5"/>
      <c r="B28" s="5"/>
      <c r="C28" s="5"/>
      <c r="D28" s="5"/>
      <c r="E28" s="5"/>
      <c r="F28" s="5"/>
      <c r="G28" s="5"/>
      <c r="H28" s="5"/>
      <c r="I28" s="5"/>
      <c r="J28" s="5"/>
      <c r="K28" s="5"/>
      <c r="L28" s="5"/>
      <c r="M28" s="5"/>
      <c r="N28" s="5"/>
      <c r="O28" s="5"/>
      <c r="P28" s="5"/>
      <c r="Q28" s="5"/>
      <c r="R28" s="5"/>
      <c r="S28" s="5"/>
      <c r="T28" s="5"/>
      <c r="U28" s="5"/>
    </row>
    <row r="29" spans="1:21">
      <c r="A29" s="5"/>
      <c r="B29" s="5"/>
      <c r="C29" s="5"/>
      <c r="D29" s="5"/>
      <c r="E29" s="5"/>
      <c r="F29" s="5"/>
      <c r="G29" s="5"/>
      <c r="H29" s="5"/>
      <c r="I29" s="5"/>
      <c r="J29" s="5"/>
      <c r="K29" s="5"/>
      <c r="L29" s="5"/>
      <c r="M29" s="5"/>
    </row>
  </sheetData>
  <sheetProtection password="CD80" sheet="1" objects="1" scenarios="1" selectLockedCells="1"/>
  <mergeCells count="12">
    <mergeCell ref="B24:C24"/>
    <mergeCell ref="A1:U1"/>
    <mergeCell ref="A2:D2"/>
    <mergeCell ref="L2:O2"/>
    <mergeCell ref="R3:S3"/>
    <mergeCell ref="B4:C4"/>
    <mergeCell ref="I3:J3"/>
    <mergeCell ref="E2:I2"/>
    <mergeCell ref="P2:U2"/>
    <mergeCell ref="K3:P3"/>
    <mergeCell ref="E3:H3"/>
    <mergeCell ref="T3:U3"/>
  </mergeCells>
  <pageMargins left="0.25" right="0.25" top="0.75" bottom="0.75" header="0.3" footer="0.3"/>
  <pageSetup paperSize="9" orientation="landscape" verticalDpi="4294967293" r:id="rId1"/>
</worksheet>
</file>

<file path=xl/worksheets/sheet3.xml><?xml version="1.0" encoding="utf-8"?>
<worksheet xmlns="http://schemas.openxmlformats.org/spreadsheetml/2006/main" xmlns:r="http://schemas.openxmlformats.org/officeDocument/2006/relationships">
  <dimension ref="A1:J71"/>
  <sheetViews>
    <sheetView workbookViewId="0">
      <selection activeCell="N14" sqref="N14"/>
    </sheetView>
  </sheetViews>
  <sheetFormatPr defaultRowHeight="22.5" customHeight="1"/>
  <cols>
    <col min="1" max="1" width="3.42578125" style="38" customWidth="1"/>
    <col min="2" max="2" width="5.140625" style="38" customWidth="1"/>
    <col min="3" max="3" width="9.140625" style="38"/>
    <col min="4" max="5" width="10.5703125" style="38" customWidth="1"/>
    <col min="6" max="16384" width="9.140625" style="38"/>
  </cols>
  <sheetData>
    <row r="1" spans="1:10" ht="22.5" customHeight="1">
      <c r="A1" s="346" t="s">
        <v>293</v>
      </c>
      <c r="B1" s="346"/>
      <c r="C1" s="346"/>
      <c r="D1" s="346"/>
      <c r="E1" s="346"/>
      <c r="F1" s="346"/>
      <c r="G1" s="346"/>
      <c r="H1" s="346"/>
      <c r="I1" s="346"/>
      <c r="J1" s="346"/>
    </row>
    <row r="2" spans="1:10" ht="22.5" customHeight="1">
      <c r="A2" s="158" t="s">
        <v>0</v>
      </c>
      <c r="B2" s="158"/>
      <c r="C2" s="158"/>
      <c r="D2" s="158"/>
      <c r="E2" s="158"/>
      <c r="F2" s="158"/>
      <c r="G2" s="158"/>
      <c r="H2" s="158"/>
      <c r="I2" s="158"/>
      <c r="J2" s="158"/>
    </row>
    <row r="3" spans="1:10" ht="21" customHeight="1">
      <c r="A3" s="345" t="s">
        <v>268</v>
      </c>
      <c r="B3" s="345"/>
      <c r="C3" s="345"/>
      <c r="D3" s="345"/>
      <c r="E3" s="345" t="str">
        <f>Intro!K9</f>
        <v>Name of Employee</v>
      </c>
      <c r="F3" s="345"/>
      <c r="G3" s="345"/>
      <c r="H3" s="345"/>
      <c r="I3" s="345"/>
      <c r="J3" s="345"/>
    </row>
    <row r="4" spans="1:10" ht="21" customHeight="1">
      <c r="A4" s="345" t="s">
        <v>269</v>
      </c>
      <c r="B4" s="345"/>
      <c r="C4" s="345"/>
      <c r="D4" s="345"/>
      <c r="E4" s="345" t="str">
        <f>Intro!K10</f>
        <v>Designation of Employee</v>
      </c>
      <c r="F4" s="345"/>
      <c r="G4" s="345"/>
      <c r="H4" s="345"/>
      <c r="I4" s="345"/>
      <c r="J4" s="345"/>
    </row>
    <row r="5" spans="1:10" ht="21" customHeight="1">
      <c r="A5" s="345" t="s">
        <v>267</v>
      </c>
      <c r="B5" s="345"/>
      <c r="C5" s="345"/>
      <c r="D5" s="345"/>
      <c r="E5" s="345" t="str">
        <f>Intro!K13</f>
        <v>PAN Of Employee</v>
      </c>
      <c r="F5" s="345"/>
      <c r="G5" s="345"/>
      <c r="H5" s="345"/>
      <c r="I5" s="345"/>
      <c r="J5" s="345"/>
    </row>
    <row r="6" spans="1:10" ht="21" customHeight="1">
      <c r="A6" s="345" t="s">
        <v>270</v>
      </c>
      <c r="B6" s="345"/>
      <c r="C6" s="345"/>
      <c r="D6" s="345"/>
      <c r="E6" s="345" t="str">
        <f>Intro!K12</f>
        <v>Name of Office of Employee</v>
      </c>
      <c r="F6" s="345"/>
      <c r="G6" s="345"/>
      <c r="H6" s="345"/>
      <c r="I6" s="345"/>
      <c r="J6" s="345"/>
    </row>
    <row r="7" spans="1:10" s="147" customFormat="1" ht="21" customHeight="1">
      <c r="G7" s="147" t="s">
        <v>1</v>
      </c>
      <c r="J7" s="147" t="s">
        <v>1</v>
      </c>
    </row>
    <row r="8" spans="1:10" ht="21" customHeight="1">
      <c r="A8" s="146" t="s">
        <v>2</v>
      </c>
      <c r="B8" s="146" t="s">
        <v>3</v>
      </c>
      <c r="C8" s="159"/>
      <c r="D8" s="159"/>
      <c r="E8" s="159"/>
      <c r="F8" s="159"/>
      <c r="J8" s="160">
        <f>Statement!L24</f>
        <v>268560</v>
      </c>
    </row>
    <row r="9" spans="1:10" ht="21" customHeight="1">
      <c r="A9" s="159"/>
      <c r="B9" s="164" t="s">
        <v>294</v>
      </c>
      <c r="C9" s="159"/>
      <c r="D9" s="159"/>
      <c r="E9" s="159"/>
      <c r="F9" s="159"/>
    </row>
    <row r="10" spans="1:10" ht="21" customHeight="1">
      <c r="A10" s="146" t="s">
        <v>4</v>
      </c>
      <c r="B10" s="146" t="s">
        <v>5</v>
      </c>
      <c r="C10" s="159"/>
      <c r="D10" s="159"/>
      <c r="E10" s="159"/>
      <c r="F10" s="159"/>
    </row>
    <row r="11" spans="1:10" ht="21" customHeight="1">
      <c r="B11" s="158">
        <v>1</v>
      </c>
      <c r="C11" s="158" t="s">
        <v>203</v>
      </c>
      <c r="D11" s="158"/>
      <c r="E11" s="158"/>
      <c r="G11" s="161">
        <f>Intro!K45</f>
        <v>0</v>
      </c>
    </row>
    <row r="12" spans="1:10" ht="21" customHeight="1">
      <c r="B12" s="158">
        <v>2</v>
      </c>
      <c r="C12" s="158" t="s">
        <v>6</v>
      </c>
      <c r="D12" s="158"/>
      <c r="E12" s="158"/>
      <c r="G12" s="160">
        <f>Intro!K46</f>
        <v>0</v>
      </c>
    </row>
    <row r="13" spans="1:10" ht="21" customHeight="1">
      <c r="B13" s="158">
        <v>3</v>
      </c>
      <c r="C13" s="162" t="s">
        <v>7</v>
      </c>
      <c r="G13" s="161">
        <f>Intro!K47</f>
        <v>0</v>
      </c>
    </row>
    <row r="14" spans="1:10" ht="21" customHeight="1">
      <c r="B14" s="158">
        <v>4</v>
      </c>
      <c r="C14" s="355" t="s">
        <v>310</v>
      </c>
      <c r="D14" s="355"/>
      <c r="E14" s="355"/>
      <c r="F14" s="355"/>
      <c r="G14" s="161">
        <f>Intro!B37*1200</f>
        <v>0</v>
      </c>
    </row>
    <row r="15" spans="1:10" ht="21" customHeight="1">
      <c r="A15" s="159"/>
      <c r="F15" s="159" t="s">
        <v>8</v>
      </c>
      <c r="G15" s="161">
        <f>G11+G12+G13+G14</f>
        <v>0</v>
      </c>
      <c r="J15" s="160">
        <f>G15</f>
        <v>0</v>
      </c>
    </row>
    <row r="16" spans="1:10" ht="21" customHeight="1">
      <c r="F16" s="159" t="s">
        <v>9</v>
      </c>
      <c r="G16" s="147"/>
      <c r="J16" s="161">
        <f>J8-J15</f>
        <v>268560</v>
      </c>
    </row>
    <row r="17" spans="1:10" ht="21" customHeight="1">
      <c r="A17" s="38" t="s">
        <v>10</v>
      </c>
      <c r="B17" s="146" t="s">
        <v>11</v>
      </c>
      <c r="J17" s="160">
        <f>Intro!K48</f>
        <v>0</v>
      </c>
    </row>
    <row r="18" spans="1:10" ht="21" customHeight="1">
      <c r="F18" s="163" t="s">
        <v>8</v>
      </c>
      <c r="J18" s="161">
        <f>J16+J17</f>
        <v>268560</v>
      </c>
    </row>
    <row r="19" spans="1:10" ht="21" customHeight="1">
      <c r="A19" s="163" t="s">
        <v>12</v>
      </c>
      <c r="B19" s="146" t="s">
        <v>13</v>
      </c>
      <c r="C19" s="164"/>
      <c r="D19" s="164"/>
      <c r="E19" s="164"/>
      <c r="F19" s="164"/>
      <c r="G19" s="164"/>
      <c r="H19" s="164"/>
      <c r="J19" s="165"/>
    </row>
    <row r="20" spans="1:10" ht="21" customHeight="1">
      <c r="B20" s="162" t="s">
        <v>271</v>
      </c>
      <c r="C20" s="158"/>
      <c r="D20" s="158"/>
      <c r="E20" s="158"/>
      <c r="F20" s="158"/>
      <c r="G20" s="158"/>
      <c r="H20" s="158"/>
      <c r="I20" s="158"/>
      <c r="J20" s="166">
        <f>Intro!K49</f>
        <v>0</v>
      </c>
    </row>
    <row r="21" spans="1:10" ht="21" customHeight="1">
      <c r="F21" s="163" t="s">
        <v>14</v>
      </c>
      <c r="J21" s="161">
        <f>(J18-J20)</f>
        <v>268560</v>
      </c>
    </row>
    <row r="22" spans="1:10" ht="21" customHeight="1">
      <c r="A22" s="163" t="s">
        <v>15</v>
      </c>
      <c r="B22" s="146" t="s">
        <v>16</v>
      </c>
      <c r="J22" s="160">
        <f>Intro!K51</f>
        <v>0</v>
      </c>
    </row>
    <row r="23" spans="1:10" ht="21" customHeight="1">
      <c r="A23" s="163" t="s">
        <v>17</v>
      </c>
      <c r="B23" s="146" t="s">
        <v>18</v>
      </c>
      <c r="C23" s="163"/>
      <c r="J23" s="161">
        <f>J21+J22</f>
        <v>268560</v>
      </c>
    </row>
    <row r="24" spans="1:10" ht="21" customHeight="1">
      <c r="A24" s="163" t="s">
        <v>19</v>
      </c>
      <c r="B24" s="146" t="s">
        <v>20</v>
      </c>
    </row>
    <row r="25" spans="1:10" ht="21" customHeight="1">
      <c r="B25" s="159" t="s">
        <v>21</v>
      </c>
      <c r="C25" s="159" t="s">
        <v>22</v>
      </c>
      <c r="I25" s="160">
        <f>Intro!K43</f>
        <v>0</v>
      </c>
    </row>
    <row r="26" spans="1:10" ht="21" customHeight="1">
      <c r="B26" s="159" t="s">
        <v>23</v>
      </c>
      <c r="C26" s="158" t="s">
        <v>24</v>
      </c>
      <c r="I26" s="161">
        <f>Intro!N43</f>
        <v>0</v>
      </c>
    </row>
    <row r="27" spans="1:10" ht="21" customHeight="1">
      <c r="B27" s="159" t="s">
        <v>25</v>
      </c>
      <c r="C27" s="159" t="s">
        <v>26</v>
      </c>
      <c r="I27" s="160">
        <f>Intro!K55</f>
        <v>0</v>
      </c>
    </row>
    <row r="28" spans="1:10" ht="21" customHeight="1">
      <c r="B28" s="159" t="s">
        <v>27</v>
      </c>
      <c r="C28" s="158" t="s">
        <v>28</v>
      </c>
      <c r="I28" s="161">
        <f>Intro!K56</f>
        <v>0</v>
      </c>
    </row>
    <row r="29" spans="1:10" ht="21" customHeight="1">
      <c r="B29" s="159" t="s">
        <v>29</v>
      </c>
      <c r="C29" s="159" t="s">
        <v>30</v>
      </c>
      <c r="I29" s="160">
        <f>Intro!K57</f>
        <v>0</v>
      </c>
    </row>
    <row r="30" spans="1:10" ht="21" customHeight="1">
      <c r="B30" s="159" t="s">
        <v>31</v>
      </c>
      <c r="C30" s="159" t="s">
        <v>32</v>
      </c>
      <c r="I30" s="161">
        <f>Intro!K58</f>
        <v>0</v>
      </c>
    </row>
    <row r="31" spans="1:10" ht="21" customHeight="1">
      <c r="B31" s="159" t="s">
        <v>33</v>
      </c>
      <c r="C31" s="159" t="s">
        <v>34</v>
      </c>
      <c r="I31" s="160">
        <f>Intro!K59</f>
        <v>0</v>
      </c>
    </row>
    <row r="32" spans="1:10" ht="21" customHeight="1">
      <c r="B32" s="159" t="s">
        <v>35</v>
      </c>
      <c r="C32" s="159" t="s">
        <v>36</v>
      </c>
      <c r="I32" s="161">
        <f>Intro!K60</f>
        <v>0</v>
      </c>
    </row>
    <row r="33" spans="1:10" ht="21" customHeight="1">
      <c r="B33" s="159" t="s">
        <v>37</v>
      </c>
      <c r="C33" s="159" t="s">
        <v>38</v>
      </c>
      <c r="I33" s="160">
        <f>Intro!K61</f>
        <v>0</v>
      </c>
      <c r="J33" s="147"/>
    </row>
    <row r="34" spans="1:10" ht="21" customHeight="1">
      <c r="B34" s="159" t="s">
        <v>39</v>
      </c>
      <c r="C34" s="159" t="s">
        <v>26</v>
      </c>
      <c r="I34" s="161">
        <f>Intro!K62</f>
        <v>0</v>
      </c>
      <c r="J34" s="147"/>
    </row>
    <row r="35" spans="1:10" ht="21" customHeight="1">
      <c r="B35" s="159" t="s">
        <v>40</v>
      </c>
      <c r="C35" s="159" t="s">
        <v>65</v>
      </c>
      <c r="I35" s="160">
        <f>Intro!K63</f>
        <v>0</v>
      </c>
      <c r="J35" s="147"/>
    </row>
    <row r="36" spans="1:10" ht="21" customHeight="1">
      <c r="B36" s="159"/>
      <c r="C36" s="159"/>
      <c r="D36" s="146" t="s">
        <v>276</v>
      </c>
      <c r="I36" s="161">
        <f>(I25+I26+I27+I28+I29+I30+I31+I32+I33+I34+I35)</f>
        <v>0</v>
      </c>
      <c r="J36" s="161">
        <f>IF(I36&gt;150000,150000,I36)</f>
        <v>0</v>
      </c>
    </row>
    <row r="37" spans="1:10" ht="21" customHeight="1">
      <c r="B37" s="159"/>
      <c r="C37" s="159"/>
      <c r="D37" s="146"/>
      <c r="I37" s="161"/>
      <c r="J37" s="161"/>
    </row>
    <row r="38" spans="1:10" ht="21" customHeight="1">
      <c r="B38" s="159" t="s">
        <v>66</v>
      </c>
      <c r="C38" s="158" t="s">
        <v>67</v>
      </c>
      <c r="G38" s="167"/>
      <c r="I38" s="160">
        <f>Intro!K64</f>
        <v>0</v>
      </c>
      <c r="J38" s="160">
        <f>IF(I38&gt;50000,25000,I38*50%)</f>
        <v>0</v>
      </c>
    </row>
    <row r="39" spans="1:10" ht="21" customHeight="1">
      <c r="B39" s="159" t="s">
        <v>230</v>
      </c>
      <c r="C39" s="354" t="s">
        <v>254</v>
      </c>
      <c r="D39" s="354"/>
      <c r="E39" s="354"/>
      <c r="F39" s="354"/>
      <c r="G39" s="354"/>
      <c r="H39" s="354"/>
      <c r="I39" s="161">
        <f>Intro!K65</f>
        <v>0</v>
      </c>
      <c r="J39" s="161">
        <f>I39</f>
        <v>0</v>
      </c>
    </row>
    <row r="40" spans="1:10" ht="21" customHeight="1">
      <c r="A40" s="163" t="s">
        <v>41</v>
      </c>
      <c r="B40" s="146" t="s">
        <v>42</v>
      </c>
    </row>
    <row r="41" spans="1:10" ht="21" customHeight="1">
      <c r="A41" s="26"/>
      <c r="B41" s="29" t="s">
        <v>37</v>
      </c>
      <c r="C41" s="29" t="s">
        <v>258</v>
      </c>
      <c r="D41" s="29"/>
      <c r="E41" s="29"/>
      <c r="F41" s="29"/>
      <c r="G41" s="29"/>
      <c r="H41" s="29"/>
      <c r="I41" s="36">
        <f>Intro!K67</f>
        <v>0</v>
      </c>
      <c r="J41" s="168">
        <f>IF(I41&gt;15000,15000,I41)</f>
        <v>0</v>
      </c>
    </row>
    <row r="42" spans="1:10" ht="21" customHeight="1">
      <c r="A42" s="26"/>
      <c r="B42" s="30" t="s">
        <v>249</v>
      </c>
      <c r="C42" s="30" t="s">
        <v>250</v>
      </c>
      <c r="D42" s="30"/>
      <c r="E42" s="30"/>
      <c r="F42" s="30"/>
      <c r="G42" s="30"/>
      <c r="H42" s="30"/>
      <c r="I42" s="37"/>
      <c r="J42" s="169">
        <f>Intro!K68</f>
        <v>0</v>
      </c>
    </row>
    <row r="43" spans="1:10" ht="21" customHeight="1">
      <c r="A43" s="26"/>
      <c r="B43" s="29" t="s">
        <v>237</v>
      </c>
      <c r="C43" s="29" t="s">
        <v>259</v>
      </c>
      <c r="D43" s="29"/>
      <c r="E43" s="29"/>
      <c r="F43" s="29"/>
      <c r="G43" s="29"/>
      <c r="H43" s="29"/>
      <c r="I43" s="36"/>
      <c r="J43" s="168">
        <f>Intro!K69</f>
        <v>0</v>
      </c>
    </row>
    <row r="44" spans="1:10" ht="21" customHeight="1">
      <c r="A44" s="26"/>
      <c r="B44" s="30" t="s">
        <v>255</v>
      </c>
      <c r="C44" s="30" t="s">
        <v>169</v>
      </c>
      <c r="D44" s="30"/>
      <c r="E44" s="30"/>
      <c r="F44" s="30"/>
      <c r="G44" s="30"/>
      <c r="H44" s="30"/>
      <c r="I44" s="37"/>
      <c r="J44" s="169">
        <f>Intro!K70</f>
        <v>0</v>
      </c>
    </row>
    <row r="45" spans="1:10" ht="21" customHeight="1">
      <c r="A45" s="26"/>
      <c r="B45" s="29" t="s">
        <v>256</v>
      </c>
      <c r="C45" s="29" t="s">
        <v>257</v>
      </c>
      <c r="D45" s="29"/>
      <c r="E45" s="29"/>
      <c r="F45" s="29"/>
      <c r="G45" s="29"/>
      <c r="H45" s="29"/>
      <c r="I45" s="36"/>
      <c r="J45" s="168">
        <f>Intro!K71</f>
        <v>0</v>
      </c>
    </row>
    <row r="46" spans="1:10" ht="21" customHeight="1">
      <c r="A46" s="26"/>
      <c r="B46" s="170" t="s">
        <v>70</v>
      </c>
      <c r="C46" s="170"/>
      <c r="D46" s="170"/>
      <c r="E46" s="170"/>
      <c r="F46" s="26"/>
      <c r="G46" s="26"/>
      <c r="H46" s="26"/>
      <c r="I46" s="171"/>
      <c r="J46" s="37">
        <f>(J36+J38+J39+J41+J42+J43+J44+J45)</f>
        <v>0</v>
      </c>
    </row>
    <row r="47" spans="1:10" ht="21" customHeight="1">
      <c r="A47" s="163" t="s">
        <v>43</v>
      </c>
      <c r="B47" s="172" t="s">
        <v>44</v>
      </c>
      <c r="C47" s="173"/>
      <c r="D47" s="173"/>
      <c r="E47" s="173"/>
      <c r="F47" s="173"/>
      <c r="G47" s="173"/>
      <c r="H47" s="173"/>
      <c r="I47" s="160">
        <f>(J23-J46)</f>
        <v>268560</v>
      </c>
      <c r="J47" s="160">
        <f>ROUNDUP(I47,-1)</f>
        <v>268560</v>
      </c>
    </row>
    <row r="48" spans="1:10" ht="21" customHeight="1">
      <c r="A48" s="163" t="s">
        <v>45</v>
      </c>
      <c r="B48" s="349" t="s">
        <v>46</v>
      </c>
      <c r="C48" s="349"/>
      <c r="D48" s="349"/>
      <c r="E48" s="174" t="s">
        <v>47</v>
      </c>
      <c r="F48" s="351"/>
      <c r="G48" s="352"/>
      <c r="H48" s="353"/>
      <c r="I48" s="358" t="s">
        <v>48</v>
      </c>
      <c r="J48" s="358"/>
    </row>
    <row r="49" spans="1:10" ht="21" customHeight="1">
      <c r="B49" s="350" t="s">
        <v>272</v>
      </c>
      <c r="C49" s="349"/>
      <c r="D49" s="349"/>
      <c r="E49" s="174" t="s">
        <v>49</v>
      </c>
      <c r="F49" s="351"/>
      <c r="G49" s="352"/>
      <c r="H49" s="353"/>
      <c r="I49" s="358" t="s">
        <v>49</v>
      </c>
      <c r="J49" s="358"/>
    </row>
    <row r="50" spans="1:10" ht="21" customHeight="1">
      <c r="B50" s="350" t="s">
        <v>273</v>
      </c>
      <c r="C50" s="349"/>
      <c r="D50" s="349"/>
      <c r="E50" s="175">
        <v>0.1</v>
      </c>
      <c r="F50" s="351"/>
      <c r="G50" s="352"/>
      <c r="H50" s="353"/>
      <c r="I50" s="359">
        <f>IF(J47&gt;250000,IF(J47&lt;500000, (J47-250000)*0.1, 25000), IF(J47&gt;500000,25000,0))</f>
        <v>1856</v>
      </c>
      <c r="J50" s="359"/>
    </row>
    <row r="51" spans="1:10" ht="21" customHeight="1">
      <c r="B51" s="349" t="s">
        <v>68</v>
      </c>
      <c r="C51" s="349"/>
      <c r="D51" s="349"/>
      <c r="E51" s="175">
        <v>0.2</v>
      </c>
      <c r="F51" s="351"/>
      <c r="G51" s="352"/>
      <c r="H51" s="353"/>
      <c r="I51" s="358">
        <f>IF(J47&gt;500000,IF(J47&lt;1000000, (J47-500000)*0.2, 100000), IF(J47&gt;1000000, 100000,0))</f>
        <v>0</v>
      </c>
      <c r="J51" s="358"/>
    </row>
    <row r="52" spans="1:10" ht="21" customHeight="1">
      <c r="B52" s="349" t="s">
        <v>69</v>
      </c>
      <c r="C52" s="349"/>
      <c r="D52" s="349"/>
      <c r="E52" s="175">
        <v>0.3</v>
      </c>
      <c r="F52" s="351"/>
      <c r="G52" s="352"/>
      <c r="H52" s="353"/>
      <c r="I52" s="358">
        <f>IF(0&lt;J47-1000000,(J47-1000000)*0.3,0)</f>
        <v>0</v>
      </c>
      <c r="J52" s="358"/>
    </row>
    <row r="53" spans="1:10" ht="21" customHeight="1">
      <c r="A53" s="147" t="s">
        <v>51</v>
      </c>
      <c r="B53" s="146" t="s">
        <v>247</v>
      </c>
      <c r="F53" s="146"/>
      <c r="H53" s="17" t="s">
        <v>8</v>
      </c>
      <c r="I53" s="356">
        <f>I50+I51+I52</f>
        <v>1856</v>
      </c>
      <c r="J53" s="357"/>
    </row>
    <row r="54" spans="1:10" s="147" customFormat="1" ht="21" customHeight="1">
      <c r="A54" s="147" t="s">
        <v>53</v>
      </c>
      <c r="B54" s="146" t="s">
        <v>232</v>
      </c>
      <c r="I54" s="176"/>
      <c r="J54" s="160">
        <f>IF(J47&gt;500000,0,IF(I53&gt;2000,2000,I53))</f>
        <v>1856</v>
      </c>
    </row>
    <row r="55" spans="1:10" s="147" customFormat="1" ht="21" customHeight="1">
      <c r="A55" s="147" t="s">
        <v>54</v>
      </c>
      <c r="B55" s="146" t="s">
        <v>246</v>
      </c>
      <c r="I55" s="176"/>
      <c r="J55" s="161">
        <f>IF(I53&lt;J54,0,I53-J54)</f>
        <v>0</v>
      </c>
    </row>
    <row r="56" spans="1:10" ht="21" customHeight="1">
      <c r="A56" s="163" t="s">
        <v>56</v>
      </c>
      <c r="B56" s="146" t="s">
        <v>52</v>
      </c>
      <c r="J56" s="177">
        <f>J55*3/100</f>
        <v>0</v>
      </c>
    </row>
    <row r="57" spans="1:10" ht="21" customHeight="1">
      <c r="A57" s="163" t="s">
        <v>233</v>
      </c>
      <c r="B57" s="146" t="s">
        <v>245</v>
      </c>
      <c r="J57" s="178">
        <f>J55+J56</f>
        <v>0</v>
      </c>
    </row>
    <row r="58" spans="1:10" s="147" customFormat="1" ht="21" customHeight="1">
      <c r="A58" s="147" t="s">
        <v>234</v>
      </c>
      <c r="B58" s="146" t="s">
        <v>253</v>
      </c>
      <c r="I58" s="176"/>
      <c r="J58" s="160">
        <f>Intro!K72</f>
        <v>0</v>
      </c>
    </row>
    <row r="59" spans="1:10" s="147" customFormat="1" ht="21" customHeight="1">
      <c r="A59" s="147" t="s">
        <v>235</v>
      </c>
      <c r="B59" s="146" t="s">
        <v>242</v>
      </c>
      <c r="I59" s="176"/>
      <c r="J59" s="178">
        <f>IF(J57-J58&lt;0,0,J57-J58)</f>
        <v>0</v>
      </c>
    </row>
    <row r="60" spans="1:10" ht="21" customHeight="1">
      <c r="A60" s="163" t="s">
        <v>239</v>
      </c>
      <c r="B60" s="146" t="s">
        <v>55</v>
      </c>
      <c r="J60" s="160">
        <f>Intro!Q43</f>
        <v>0</v>
      </c>
    </row>
    <row r="61" spans="1:10" ht="21" customHeight="1">
      <c r="A61" s="163" t="s">
        <v>240</v>
      </c>
      <c r="B61" s="146" t="s">
        <v>243</v>
      </c>
      <c r="J61" s="178">
        <f>IF(J60&gt;J57,0,J57-J60)</f>
        <v>0</v>
      </c>
    </row>
    <row r="62" spans="1:10" ht="21" customHeight="1">
      <c r="A62" s="163" t="s">
        <v>241</v>
      </c>
      <c r="B62" s="146" t="s">
        <v>244</v>
      </c>
      <c r="J62" s="177">
        <f>IF(J60&lt;J57,0,J60-J57)</f>
        <v>0</v>
      </c>
    </row>
    <row r="63" spans="1:10" ht="21" customHeight="1">
      <c r="F63" s="163" t="s">
        <v>57</v>
      </c>
    </row>
    <row r="64" spans="1:10" ht="21" customHeight="1">
      <c r="A64" s="146" t="s">
        <v>231</v>
      </c>
    </row>
    <row r="65" spans="1:10" ht="21" customHeight="1">
      <c r="A65" s="146" t="s">
        <v>295</v>
      </c>
    </row>
    <row r="66" spans="1:10" ht="21" customHeight="1">
      <c r="A66" s="146"/>
    </row>
    <row r="67" spans="1:10" ht="21" customHeight="1">
      <c r="A67" s="164" t="s">
        <v>58</v>
      </c>
      <c r="B67" s="179"/>
      <c r="C67" s="179"/>
    </row>
    <row r="68" spans="1:10" ht="21" customHeight="1">
      <c r="A68" s="164" t="s">
        <v>60</v>
      </c>
      <c r="D68" s="347" t="s">
        <v>61</v>
      </c>
      <c r="E68" s="347"/>
      <c r="F68" s="38" t="s">
        <v>59</v>
      </c>
      <c r="I68" s="347" t="s">
        <v>61</v>
      </c>
      <c r="J68" s="347"/>
    </row>
    <row r="69" spans="1:10" ht="21" customHeight="1">
      <c r="D69" s="348" t="s">
        <v>63</v>
      </c>
      <c r="E69" s="348"/>
      <c r="F69" s="159" t="s">
        <v>64</v>
      </c>
      <c r="I69" s="348" t="s">
        <v>62</v>
      </c>
      <c r="J69" s="348"/>
    </row>
    <row r="70" spans="1:10" ht="21" customHeight="1"/>
    <row r="71" spans="1:10" ht="21" customHeight="1">
      <c r="A71" s="180" t="s">
        <v>296</v>
      </c>
      <c r="B71" s="181"/>
      <c r="C71" s="181"/>
    </row>
  </sheetData>
  <sheetProtection password="CC40" sheet="1" objects="1" scenarios="1" selectLockedCells="1"/>
  <mergeCells count="31">
    <mergeCell ref="C14:F14"/>
    <mergeCell ref="I53:J53"/>
    <mergeCell ref="I48:J48"/>
    <mergeCell ref="I49:J49"/>
    <mergeCell ref="I50:J50"/>
    <mergeCell ref="I51:J51"/>
    <mergeCell ref="I52:J52"/>
    <mergeCell ref="A1:J1"/>
    <mergeCell ref="D68:E68"/>
    <mergeCell ref="I68:J68"/>
    <mergeCell ref="D69:E69"/>
    <mergeCell ref="I69:J69"/>
    <mergeCell ref="B48:D48"/>
    <mergeCell ref="B49:D49"/>
    <mergeCell ref="B50:D50"/>
    <mergeCell ref="B51:D51"/>
    <mergeCell ref="B52:D52"/>
    <mergeCell ref="F48:H48"/>
    <mergeCell ref="F49:H49"/>
    <mergeCell ref="F50:H50"/>
    <mergeCell ref="F51:H51"/>
    <mergeCell ref="F52:H52"/>
    <mergeCell ref="C39:H39"/>
    <mergeCell ref="A5:D5"/>
    <mergeCell ref="A4:D4"/>
    <mergeCell ref="A6:D6"/>
    <mergeCell ref="E3:J3"/>
    <mergeCell ref="E5:J5"/>
    <mergeCell ref="E6:J6"/>
    <mergeCell ref="E4:J4"/>
    <mergeCell ref="A3:D3"/>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sheetPr codeName="Sheet2"/>
  <dimension ref="A1:O91"/>
  <sheetViews>
    <sheetView workbookViewId="0">
      <selection activeCell="E13" sqref="E13:F13"/>
    </sheetView>
  </sheetViews>
  <sheetFormatPr defaultRowHeight="15"/>
  <cols>
    <col min="1" max="1" width="8.7109375" style="38" customWidth="1"/>
    <col min="2" max="3" width="9.140625" style="38"/>
    <col min="4" max="4" width="5.42578125" style="38" customWidth="1"/>
    <col min="5" max="5" width="9.140625" style="38"/>
    <col min="6" max="6" width="11.85546875" style="38" customWidth="1"/>
    <col min="7" max="7" width="9.140625" style="38"/>
    <col min="8" max="8" width="11.140625" style="38" customWidth="1"/>
    <col min="9" max="16384" width="9.140625" style="38"/>
  </cols>
  <sheetData>
    <row r="1" spans="1:10" ht="15.75">
      <c r="A1" s="368" t="s">
        <v>116</v>
      </c>
      <c r="B1" s="368"/>
      <c r="C1" s="368"/>
      <c r="D1" s="368"/>
      <c r="E1" s="368"/>
      <c r="F1" s="368"/>
      <c r="G1" s="368"/>
      <c r="H1" s="368"/>
      <c r="I1" s="369"/>
      <c r="J1" s="369"/>
    </row>
    <row r="2" spans="1:10">
      <c r="A2" s="370" t="s">
        <v>221</v>
      </c>
      <c r="B2" s="370"/>
      <c r="C2" s="370"/>
      <c r="D2" s="370"/>
      <c r="E2" s="370"/>
      <c r="F2" s="370"/>
      <c r="G2" s="370"/>
      <c r="H2" s="370"/>
      <c r="I2" s="371"/>
      <c r="J2" s="371"/>
    </row>
    <row r="3" spans="1:10">
      <c r="A3" s="370" t="s">
        <v>222</v>
      </c>
      <c r="B3" s="370"/>
      <c r="C3" s="370"/>
      <c r="D3" s="370"/>
      <c r="E3" s="370"/>
      <c r="F3" s="370"/>
      <c r="G3" s="370"/>
      <c r="H3" s="370"/>
      <c r="I3" s="370"/>
      <c r="J3" s="370"/>
    </row>
    <row r="4" spans="1:10" ht="27" customHeight="1">
      <c r="A4" s="372" t="s">
        <v>117</v>
      </c>
      <c r="B4" s="372"/>
      <c r="C4" s="372"/>
      <c r="D4" s="372"/>
      <c r="E4" s="372"/>
      <c r="F4" s="372"/>
      <c r="G4" s="372"/>
      <c r="H4" s="372"/>
      <c r="I4" s="373"/>
      <c r="J4" s="373"/>
    </row>
    <row r="5" spans="1:10">
      <c r="A5" s="374" t="s">
        <v>118</v>
      </c>
      <c r="B5" s="375"/>
      <c r="C5" s="375"/>
      <c r="D5" s="376"/>
      <c r="E5" s="376"/>
      <c r="F5" s="377"/>
      <c r="G5" s="364" t="s">
        <v>119</v>
      </c>
      <c r="H5" s="365"/>
      <c r="I5" s="366"/>
      <c r="J5" s="367"/>
    </row>
    <row r="6" spans="1:10" ht="20.25" customHeight="1">
      <c r="A6" s="378" t="str">
        <f>Intro!K14</f>
        <v>Name of Head of Employee</v>
      </c>
      <c r="B6" s="379"/>
      <c r="C6" s="379"/>
      <c r="D6" s="379" t="str">
        <f>Intro!K16</f>
        <v>Designation of Head of Office</v>
      </c>
      <c r="E6" s="379"/>
      <c r="F6" s="380"/>
      <c r="G6" s="384" t="str">
        <f>Intro!K9</f>
        <v>Name of Employee</v>
      </c>
      <c r="H6" s="385"/>
      <c r="I6" s="385" t="str">
        <f>Intro!K10</f>
        <v>Designation of Employee</v>
      </c>
      <c r="J6" s="386"/>
    </row>
    <row r="7" spans="1:10">
      <c r="A7" s="381" t="str">
        <f>Intro!K17</f>
        <v>Address of Head of Office</v>
      </c>
      <c r="B7" s="382"/>
      <c r="C7" s="382"/>
      <c r="D7" s="382"/>
      <c r="E7" s="382"/>
      <c r="F7" s="383"/>
      <c r="G7" s="387" t="str">
        <f>Intro!K12</f>
        <v>Name of Office of Employee</v>
      </c>
      <c r="H7" s="388"/>
      <c r="I7" s="388"/>
      <c r="J7" s="389"/>
    </row>
    <row r="8" spans="1:10">
      <c r="A8" s="360" t="s">
        <v>120</v>
      </c>
      <c r="B8" s="361"/>
      <c r="C8" s="361"/>
      <c r="D8" s="362"/>
      <c r="E8" s="363" t="s">
        <v>121</v>
      </c>
      <c r="F8" s="363"/>
      <c r="G8" s="364" t="s">
        <v>122</v>
      </c>
      <c r="H8" s="365"/>
      <c r="I8" s="366"/>
      <c r="J8" s="367"/>
    </row>
    <row r="9" spans="1:10">
      <c r="A9" s="390" t="str">
        <f>Intro!K18</f>
        <v>PAN of Employer</v>
      </c>
      <c r="B9" s="391"/>
      <c r="C9" s="391"/>
      <c r="D9" s="392"/>
      <c r="E9" s="393" t="str">
        <f>Intro!K19</f>
        <v>TAN of Employer</v>
      </c>
      <c r="F9" s="393"/>
      <c r="G9" s="394" t="str">
        <f>Intro!K13</f>
        <v>PAN Of Employee</v>
      </c>
      <c r="H9" s="395"/>
      <c r="I9" s="395"/>
      <c r="J9" s="396"/>
    </row>
    <row r="10" spans="1:10" s="69" customFormat="1" ht="11.25">
      <c r="A10" s="403" t="s">
        <v>123</v>
      </c>
      <c r="B10" s="404"/>
      <c r="C10" s="404"/>
      <c r="D10" s="405"/>
      <c r="E10" s="405"/>
      <c r="F10" s="406"/>
      <c r="G10" s="410" t="s">
        <v>124</v>
      </c>
      <c r="H10" s="411"/>
      <c r="I10" s="412" t="s">
        <v>125</v>
      </c>
      <c r="J10" s="413"/>
    </row>
    <row r="11" spans="1:10" s="69" customFormat="1" ht="19.5" customHeight="1">
      <c r="A11" s="407"/>
      <c r="B11" s="408"/>
      <c r="C11" s="408"/>
      <c r="D11" s="408"/>
      <c r="E11" s="408"/>
      <c r="F11" s="409"/>
      <c r="G11" s="416" t="s">
        <v>274</v>
      </c>
      <c r="H11" s="417"/>
      <c r="I11" s="414"/>
      <c r="J11" s="415"/>
    </row>
    <row r="12" spans="1:10" s="69" customFormat="1" ht="11.25">
      <c r="A12" s="416" t="s">
        <v>126</v>
      </c>
      <c r="B12" s="418"/>
      <c r="C12" s="418"/>
      <c r="D12" s="418"/>
      <c r="E12" s="418" t="s">
        <v>127</v>
      </c>
      <c r="F12" s="417"/>
      <c r="G12" s="70" t="s">
        <v>128</v>
      </c>
      <c r="H12" s="70" t="s">
        <v>129</v>
      </c>
      <c r="I12" s="412" t="s">
        <v>297</v>
      </c>
      <c r="J12" s="413"/>
    </row>
    <row r="13" spans="1:10" s="69" customFormat="1" ht="11.25">
      <c r="A13" s="399" t="s">
        <v>130</v>
      </c>
      <c r="B13" s="399"/>
      <c r="C13" s="399"/>
      <c r="D13" s="399"/>
      <c r="E13" s="400"/>
      <c r="F13" s="400"/>
      <c r="G13" s="397">
        <v>42095</v>
      </c>
      <c r="H13" s="397">
        <v>42442</v>
      </c>
      <c r="I13" s="419"/>
      <c r="J13" s="420"/>
    </row>
    <row r="14" spans="1:10" s="69" customFormat="1" ht="11.25">
      <c r="A14" s="399" t="s">
        <v>131</v>
      </c>
      <c r="B14" s="399"/>
      <c r="C14" s="399"/>
      <c r="D14" s="399"/>
      <c r="E14" s="400"/>
      <c r="F14" s="400"/>
      <c r="G14" s="397"/>
      <c r="H14" s="397"/>
      <c r="I14" s="419"/>
      <c r="J14" s="420"/>
    </row>
    <row r="15" spans="1:10" s="69" customFormat="1" ht="11.25">
      <c r="A15" s="399" t="s">
        <v>132</v>
      </c>
      <c r="B15" s="399"/>
      <c r="C15" s="399"/>
      <c r="D15" s="399"/>
      <c r="E15" s="400"/>
      <c r="F15" s="400"/>
      <c r="G15" s="397"/>
      <c r="H15" s="397"/>
      <c r="I15" s="419"/>
      <c r="J15" s="420"/>
    </row>
    <row r="16" spans="1:10" s="69" customFormat="1" ht="11.25">
      <c r="A16" s="401" t="s">
        <v>133</v>
      </c>
      <c r="B16" s="399"/>
      <c r="C16" s="399"/>
      <c r="D16" s="399"/>
      <c r="E16" s="402"/>
      <c r="F16" s="400"/>
      <c r="G16" s="398"/>
      <c r="H16" s="398"/>
      <c r="I16" s="414"/>
      <c r="J16" s="415"/>
    </row>
    <row r="17" spans="1:10">
      <c r="A17" s="374" t="s">
        <v>134</v>
      </c>
      <c r="B17" s="375"/>
      <c r="C17" s="375"/>
      <c r="D17" s="375"/>
      <c r="E17" s="375"/>
      <c r="F17" s="375"/>
      <c r="G17" s="375"/>
      <c r="H17" s="375"/>
      <c r="I17" s="430"/>
      <c r="J17" s="431"/>
    </row>
    <row r="18" spans="1:10" s="69" customFormat="1" ht="11.25">
      <c r="A18" s="71">
        <v>1</v>
      </c>
      <c r="B18" s="432" t="s">
        <v>135</v>
      </c>
      <c r="C18" s="432"/>
      <c r="D18" s="432"/>
      <c r="E18" s="432"/>
      <c r="F18" s="433"/>
      <c r="G18" s="72" t="s">
        <v>136</v>
      </c>
      <c r="H18" s="73" t="s">
        <v>136</v>
      </c>
      <c r="I18" s="434" t="s">
        <v>136</v>
      </c>
      <c r="J18" s="435"/>
    </row>
    <row r="19" spans="1:10" s="69" customFormat="1" ht="22.5" customHeight="1">
      <c r="A19" s="74"/>
      <c r="B19" s="75" t="s">
        <v>137</v>
      </c>
      <c r="C19" s="421" t="s">
        <v>138</v>
      </c>
      <c r="D19" s="422"/>
      <c r="E19" s="422"/>
      <c r="F19" s="422"/>
      <c r="G19" s="76">
        <f>Tax!J8</f>
        <v>268560</v>
      </c>
      <c r="H19" s="77"/>
      <c r="I19" s="423"/>
      <c r="J19" s="424"/>
    </row>
    <row r="20" spans="1:10" s="69" customFormat="1" ht="21.75" customHeight="1">
      <c r="A20" s="74"/>
      <c r="B20" s="75" t="s">
        <v>139</v>
      </c>
      <c r="C20" s="421" t="s">
        <v>140</v>
      </c>
      <c r="D20" s="422"/>
      <c r="E20" s="422"/>
      <c r="F20" s="422"/>
      <c r="G20" s="24">
        <v>0</v>
      </c>
      <c r="H20" s="77"/>
      <c r="I20" s="423"/>
      <c r="J20" s="424"/>
    </row>
    <row r="21" spans="1:10" s="69" customFormat="1" ht="36" customHeight="1">
      <c r="A21" s="74"/>
      <c r="B21" s="75" t="s">
        <v>141</v>
      </c>
      <c r="C21" s="421" t="s">
        <v>142</v>
      </c>
      <c r="D21" s="422"/>
      <c r="E21" s="422"/>
      <c r="F21" s="422"/>
      <c r="G21" s="24">
        <v>0</v>
      </c>
      <c r="H21" s="77"/>
      <c r="I21" s="423"/>
      <c r="J21" s="424"/>
    </row>
    <row r="22" spans="1:10" s="69" customFormat="1" ht="12.75">
      <c r="A22" s="74"/>
      <c r="B22" s="75" t="s">
        <v>143</v>
      </c>
      <c r="C22" s="421" t="s">
        <v>50</v>
      </c>
      <c r="D22" s="421"/>
      <c r="E22" s="421"/>
      <c r="F22" s="78"/>
      <c r="G22" s="79"/>
      <c r="H22" s="80">
        <f>(G19+G20+G21)</f>
        <v>268560</v>
      </c>
      <c r="I22" s="81"/>
      <c r="J22" s="82"/>
    </row>
    <row r="23" spans="1:10" ht="15.75">
      <c r="A23" s="83">
        <v>2</v>
      </c>
      <c r="B23" s="425" t="s">
        <v>144</v>
      </c>
      <c r="C23" s="425"/>
      <c r="D23" s="425"/>
      <c r="E23" s="425"/>
      <c r="F23" s="426"/>
      <c r="G23" s="84"/>
      <c r="H23" s="85"/>
      <c r="I23" s="86"/>
      <c r="J23" s="87"/>
    </row>
    <row r="24" spans="1:10" ht="15.75">
      <c r="A24" s="88"/>
      <c r="B24" s="427" t="s">
        <v>145</v>
      </c>
      <c r="C24" s="428"/>
      <c r="D24" s="429"/>
      <c r="E24" s="427" t="s">
        <v>1</v>
      </c>
      <c r="F24" s="428"/>
      <c r="G24" s="84"/>
      <c r="H24" s="85"/>
      <c r="I24" s="86"/>
      <c r="J24" s="87"/>
    </row>
    <row r="25" spans="1:10" s="69" customFormat="1" ht="11.25">
      <c r="A25" s="89"/>
      <c r="B25" s="449" t="s">
        <v>146</v>
      </c>
      <c r="C25" s="450"/>
      <c r="D25" s="450"/>
      <c r="E25" s="411"/>
      <c r="F25" s="90">
        <f>Tax!G12</f>
        <v>0</v>
      </c>
      <c r="G25" s="91"/>
      <c r="H25" s="92"/>
      <c r="I25" s="93"/>
      <c r="J25" s="94"/>
    </row>
    <row r="26" spans="1:10" s="69" customFormat="1" ht="15.75" customHeight="1">
      <c r="A26" s="95"/>
      <c r="B26" s="449" t="s">
        <v>203</v>
      </c>
      <c r="C26" s="456"/>
      <c r="D26" s="456"/>
      <c r="E26" s="457"/>
      <c r="F26" s="96">
        <f>Tax!G11</f>
        <v>0</v>
      </c>
      <c r="G26" s="91"/>
      <c r="H26" s="92"/>
      <c r="I26" s="93"/>
      <c r="J26" s="94"/>
    </row>
    <row r="27" spans="1:10" s="69" customFormat="1" ht="11.25">
      <c r="A27" s="95"/>
      <c r="B27" s="449" t="s">
        <v>147</v>
      </c>
      <c r="C27" s="451"/>
      <c r="D27" s="451"/>
      <c r="E27" s="452"/>
      <c r="F27" s="96">
        <f>Tax!G13</f>
        <v>0</v>
      </c>
      <c r="G27" s="91"/>
      <c r="H27" s="97">
        <f>(F25+F26+F27+F28)</f>
        <v>0</v>
      </c>
      <c r="I27" s="93"/>
      <c r="J27" s="94"/>
    </row>
    <row r="28" spans="1:10" s="69" customFormat="1" ht="11.25">
      <c r="A28" s="95"/>
      <c r="B28" s="458" t="s">
        <v>310</v>
      </c>
      <c r="C28" s="458"/>
      <c r="D28" s="458"/>
      <c r="E28" s="458"/>
      <c r="F28" s="90">
        <f>Tax!G14</f>
        <v>0</v>
      </c>
      <c r="G28" s="91"/>
      <c r="H28" s="97"/>
      <c r="I28" s="264"/>
      <c r="J28" s="94"/>
    </row>
    <row r="29" spans="1:10" s="69" customFormat="1" ht="12.75">
      <c r="A29" s="95">
        <v>3</v>
      </c>
      <c r="B29" s="421" t="s">
        <v>148</v>
      </c>
      <c r="C29" s="421"/>
      <c r="D29" s="421"/>
      <c r="E29" s="421"/>
      <c r="F29" s="453"/>
      <c r="G29" s="98" t="s">
        <v>1</v>
      </c>
      <c r="H29" s="80">
        <f>(H22-H27)</f>
        <v>268560</v>
      </c>
      <c r="I29" s="81"/>
      <c r="J29" s="94"/>
    </row>
    <row r="30" spans="1:10" ht="15.75">
      <c r="A30" s="99">
        <v>4</v>
      </c>
      <c r="B30" s="436" t="s">
        <v>149</v>
      </c>
      <c r="C30" s="436"/>
      <c r="D30" s="436"/>
      <c r="E30" s="436"/>
      <c r="F30" s="100"/>
      <c r="G30" s="101"/>
      <c r="H30" s="102"/>
      <c r="I30" s="86"/>
      <c r="J30" s="87"/>
    </row>
    <row r="31" spans="1:10" ht="27.75" customHeight="1">
      <c r="A31" s="103"/>
      <c r="B31" s="104" t="s">
        <v>137</v>
      </c>
      <c r="C31" s="436" t="s">
        <v>275</v>
      </c>
      <c r="D31" s="454"/>
      <c r="E31" s="454"/>
      <c r="F31" s="105">
        <f>Tax!J20</f>
        <v>0</v>
      </c>
      <c r="G31" s="106"/>
      <c r="H31" s="102"/>
      <c r="I31" s="86"/>
      <c r="J31" s="87"/>
    </row>
    <row r="32" spans="1:10" ht="15.75">
      <c r="A32" s="103"/>
      <c r="B32" s="104" t="s">
        <v>150</v>
      </c>
      <c r="C32" s="436" t="s">
        <v>151</v>
      </c>
      <c r="D32" s="455"/>
      <c r="E32" s="455"/>
      <c r="F32" s="25">
        <v>0</v>
      </c>
      <c r="G32" s="84"/>
      <c r="H32" s="102"/>
      <c r="I32" s="86"/>
      <c r="J32" s="87"/>
    </row>
    <row r="33" spans="1:15" ht="15.75">
      <c r="A33" s="99">
        <v>5</v>
      </c>
      <c r="B33" s="436" t="s">
        <v>152</v>
      </c>
      <c r="C33" s="437"/>
      <c r="D33" s="437"/>
      <c r="E33" s="437"/>
      <c r="F33" s="107"/>
      <c r="G33" s="108">
        <f>(F31+F32)</f>
        <v>0</v>
      </c>
      <c r="H33" s="109"/>
      <c r="I33" s="86"/>
      <c r="J33" s="87"/>
    </row>
    <row r="34" spans="1:15" ht="23.25" customHeight="1">
      <c r="A34" s="99">
        <v>6</v>
      </c>
      <c r="B34" s="436" t="s">
        <v>153</v>
      </c>
      <c r="C34" s="436"/>
      <c r="D34" s="436"/>
      <c r="E34" s="436"/>
      <c r="F34" s="438"/>
      <c r="G34" s="84"/>
      <c r="H34" s="110">
        <f>(H29-G33)</f>
        <v>268560</v>
      </c>
      <c r="I34" s="101"/>
      <c r="J34" s="87"/>
    </row>
    <row r="35" spans="1:15" ht="15.75">
      <c r="A35" s="99">
        <v>7</v>
      </c>
      <c r="B35" s="436" t="s">
        <v>154</v>
      </c>
      <c r="C35" s="436"/>
      <c r="D35" s="436"/>
      <c r="E35" s="436"/>
      <c r="F35" s="437"/>
      <c r="G35" s="84"/>
      <c r="H35" s="111"/>
      <c r="I35" s="86"/>
      <c r="J35" s="87"/>
    </row>
    <row r="36" spans="1:15" ht="15.75">
      <c r="A36" s="112"/>
      <c r="B36" s="439" t="s">
        <v>215</v>
      </c>
      <c r="C36" s="439"/>
      <c r="D36" s="439"/>
      <c r="E36" s="439"/>
      <c r="F36" s="440"/>
      <c r="G36" s="113" t="s">
        <v>1</v>
      </c>
      <c r="H36" s="114">
        <f>Tax!J22</f>
        <v>0</v>
      </c>
      <c r="I36" s="115"/>
      <c r="J36" s="87"/>
    </row>
    <row r="37" spans="1:15" ht="15.75">
      <c r="A37" s="112"/>
      <c r="B37" s="439" t="s">
        <v>216</v>
      </c>
      <c r="C37" s="439"/>
      <c r="D37" s="439"/>
      <c r="E37" s="439"/>
      <c r="F37" s="439"/>
      <c r="G37" s="116" t="s">
        <v>1</v>
      </c>
      <c r="H37" s="114">
        <f>Tax!J17</f>
        <v>0</v>
      </c>
      <c r="I37" s="445">
        <f>(H36+H37)</f>
        <v>0</v>
      </c>
      <c r="J37" s="446"/>
    </row>
    <row r="38" spans="1:15" ht="15.75" customHeight="1">
      <c r="A38" s="99">
        <v>8</v>
      </c>
      <c r="B38" s="441" t="s">
        <v>155</v>
      </c>
      <c r="C38" s="441"/>
      <c r="D38" s="441"/>
      <c r="E38" s="441"/>
      <c r="F38" s="442"/>
      <c r="G38" s="84"/>
      <c r="H38" s="117" t="s">
        <v>1</v>
      </c>
      <c r="I38" s="447">
        <f>(H34+I37)</f>
        <v>268560</v>
      </c>
      <c r="J38" s="448"/>
    </row>
    <row r="39" spans="1:15" ht="15.75">
      <c r="A39" s="83">
        <v>9</v>
      </c>
      <c r="B39" s="443" t="s">
        <v>156</v>
      </c>
      <c r="C39" s="443"/>
      <c r="D39" s="443"/>
      <c r="E39" s="443"/>
      <c r="F39" s="444"/>
      <c r="G39" s="118"/>
      <c r="H39" s="119"/>
      <c r="I39" s="120"/>
      <c r="J39" s="121"/>
    </row>
    <row r="40" spans="1:15" ht="24">
      <c r="A40" s="103" t="s">
        <v>82</v>
      </c>
      <c r="B40" s="459" t="s">
        <v>157</v>
      </c>
      <c r="C40" s="455"/>
      <c r="D40" s="455"/>
      <c r="E40" s="455"/>
      <c r="F40" s="455"/>
      <c r="G40" s="84"/>
      <c r="H40" s="122" t="s">
        <v>158</v>
      </c>
      <c r="I40" s="469" t="s">
        <v>159</v>
      </c>
      <c r="J40" s="470"/>
    </row>
    <row r="41" spans="1:15" ht="15.75">
      <c r="A41" s="103"/>
      <c r="B41" s="471" t="s">
        <v>160</v>
      </c>
      <c r="C41" s="471"/>
      <c r="D41" s="471"/>
      <c r="E41" s="471"/>
      <c r="F41" s="123" t="s">
        <v>1</v>
      </c>
      <c r="G41" s="124">
        <f>Tax!I25</f>
        <v>0</v>
      </c>
      <c r="H41" s="125"/>
      <c r="I41" s="460"/>
      <c r="J41" s="461"/>
    </row>
    <row r="42" spans="1:15" ht="15.75">
      <c r="A42" s="103"/>
      <c r="B42" s="441" t="s">
        <v>161</v>
      </c>
      <c r="C42" s="472"/>
      <c r="D42" s="472"/>
      <c r="E42" s="472"/>
      <c r="F42" s="123" t="s">
        <v>1</v>
      </c>
      <c r="G42" s="124">
        <f>Tax!I26</f>
        <v>0</v>
      </c>
      <c r="H42" s="125"/>
      <c r="I42" s="460"/>
      <c r="J42" s="461"/>
    </row>
    <row r="43" spans="1:15" ht="21" customHeight="1">
      <c r="A43" s="103"/>
      <c r="B43" s="459" t="s">
        <v>210</v>
      </c>
      <c r="C43" s="455"/>
      <c r="D43" s="455"/>
      <c r="E43" s="455"/>
      <c r="F43" s="123" t="s">
        <v>1</v>
      </c>
      <c r="G43" s="124">
        <f>(Intro!K55+Intro!K56+Intro!K58+Intro!K59+Intro!K60+Intro!K61+Intro!K62+Intro!K63)</f>
        <v>0</v>
      </c>
      <c r="H43" s="125"/>
      <c r="I43" s="460"/>
      <c r="J43" s="461"/>
    </row>
    <row r="44" spans="1:15">
      <c r="A44" s="103"/>
      <c r="B44" s="459" t="s">
        <v>218</v>
      </c>
      <c r="C44" s="462"/>
      <c r="D44" s="455"/>
      <c r="E44" s="455"/>
      <c r="F44" s="123" t="s">
        <v>1</v>
      </c>
      <c r="G44" s="214">
        <f>Intro!K57</f>
        <v>0</v>
      </c>
      <c r="H44" s="251">
        <f>Tax!I36</f>
        <v>0</v>
      </c>
      <c r="I44" s="463">
        <f>Tax!J36</f>
        <v>0</v>
      </c>
      <c r="J44" s="464"/>
    </row>
    <row r="45" spans="1:15">
      <c r="A45" s="253" t="s">
        <v>84</v>
      </c>
      <c r="B45" s="473" t="s">
        <v>213</v>
      </c>
      <c r="C45" s="473"/>
      <c r="D45" s="473"/>
      <c r="E45" s="473"/>
      <c r="F45" s="473"/>
      <c r="G45" s="126"/>
      <c r="H45" s="254">
        <f>Tax!I38</f>
        <v>0</v>
      </c>
      <c r="I45" s="474">
        <f>Tax!J38</f>
        <v>0</v>
      </c>
      <c r="J45" s="474"/>
    </row>
    <row r="46" spans="1:15">
      <c r="A46" s="103"/>
      <c r="B46" s="213"/>
      <c r="C46" s="213"/>
      <c r="D46" s="213"/>
      <c r="E46" s="213"/>
      <c r="F46" s="213"/>
      <c r="G46" s="252"/>
      <c r="H46" s="251"/>
      <c r="I46" s="351"/>
      <c r="J46" s="353"/>
    </row>
    <row r="47" spans="1:15" ht="22.5" customHeight="1">
      <c r="A47" s="250" t="s">
        <v>214</v>
      </c>
      <c r="B47" s="465" t="s">
        <v>162</v>
      </c>
      <c r="C47" s="466"/>
      <c r="D47" s="466"/>
      <c r="E47" s="466"/>
      <c r="F47" s="466"/>
      <c r="G47" s="216" t="s">
        <v>158</v>
      </c>
      <c r="H47" s="128" t="s">
        <v>163</v>
      </c>
      <c r="I47" s="467" t="s">
        <v>159</v>
      </c>
      <c r="J47" s="468"/>
    </row>
    <row r="48" spans="1:15" ht="15" customHeight="1">
      <c r="A48" s="129"/>
      <c r="B48" s="245" t="s">
        <v>164</v>
      </c>
      <c r="C48" s="245" t="s">
        <v>165</v>
      </c>
      <c r="D48" s="245"/>
      <c r="E48" s="246" t="s">
        <v>166</v>
      </c>
      <c r="F48" s="247" t="s">
        <v>1</v>
      </c>
      <c r="G48" s="248">
        <f>Tax!J39</f>
        <v>0</v>
      </c>
      <c r="H48" s="249">
        <f t="shared" ref="H48:H54" si="0">G48</f>
        <v>0</v>
      </c>
      <c r="I48" s="487"/>
      <c r="J48" s="488"/>
      <c r="O48" s="135"/>
    </row>
    <row r="49" spans="1:10" ht="15" customHeight="1">
      <c r="A49" s="129"/>
      <c r="B49" s="130" t="s">
        <v>150</v>
      </c>
      <c r="C49" s="130" t="s">
        <v>165</v>
      </c>
      <c r="D49" s="130"/>
      <c r="E49" s="131" t="s">
        <v>167</v>
      </c>
      <c r="F49" s="132" t="s">
        <v>1</v>
      </c>
      <c r="G49" s="133">
        <f>Tax!J43</f>
        <v>0</v>
      </c>
      <c r="H49" s="134">
        <f t="shared" si="0"/>
        <v>0</v>
      </c>
      <c r="I49" s="489"/>
      <c r="J49" s="490"/>
    </row>
    <row r="50" spans="1:10" ht="15" customHeight="1">
      <c r="A50" s="129"/>
      <c r="B50" s="130" t="s">
        <v>168</v>
      </c>
      <c r="C50" s="130" t="s">
        <v>165</v>
      </c>
      <c r="D50" s="130"/>
      <c r="E50" s="131" t="s">
        <v>169</v>
      </c>
      <c r="F50" s="132" t="s">
        <v>1</v>
      </c>
      <c r="G50" s="133">
        <f>Tax!J44</f>
        <v>0</v>
      </c>
      <c r="H50" s="134">
        <f t="shared" si="0"/>
        <v>0</v>
      </c>
      <c r="I50" s="489"/>
      <c r="J50" s="490"/>
    </row>
    <row r="51" spans="1:10" ht="15" customHeight="1">
      <c r="A51" s="129"/>
      <c r="B51" s="130" t="s">
        <v>143</v>
      </c>
      <c r="C51" s="130" t="s">
        <v>165</v>
      </c>
      <c r="D51" s="130"/>
      <c r="E51" s="131" t="s">
        <v>170</v>
      </c>
      <c r="F51" s="132" t="s">
        <v>1</v>
      </c>
      <c r="G51" s="133">
        <f>Tax!J42</f>
        <v>0</v>
      </c>
      <c r="H51" s="134">
        <f t="shared" si="0"/>
        <v>0</v>
      </c>
      <c r="I51" s="489"/>
      <c r="J51" s="490"/>
    </row>
    <row r="52" spans="1:10" ht="15" customHeight="1">
      <c r="A52" s="103"/>
      <c r="B52" s="136" t="s">
        <v>171</v>
      </c>
      <c r="C52" s="130" t="s">
        <v>165</v>
      </c>
      <c r="D52" s="137"/>
      <c r="E52" s="138" t="s">
        <v>172</v>
      </c>
      <c r="F52" s="132" t="s">
        <v>1</v>
      </c>
      <c r="G52" s="133">
        <f>Tax!J41</f>
        <v>0</v>
      </c>
      <c r="H52" s="134">
        <f t="shared" si="0"/>
        <v>0</v>
      </c>
      <c r="I52" s="491"/>
      <c r="J52" s="492"/>
    </row>
    <row r="53" spans="1:10" ht="15" customHeight="1">
      <c r="A53" s="103"/>
      <c r="B53" s="136" t="s">
        <v>173</v>
      </c>
      <c r="C53" s="130" t="s">
        <v>165</v>
      </c>
      <c r="D53" s="137"/>
      <c r="E53" s="138" t="s">
        <v>174</v>
      </c>
      <c r="F53" s="132" t="s">
        <v>1</v>
      </c>
      <c r="G53" s="133"/>
      <c r="H53" s="134">
        <f t="shared" si="0"/>
        <v>0</v>
      </c>
      <c r="I53" s="491"/>
      <c r="J53" s="493"/>
    </row>
    <row r="54" spans="1:10" ht="15" customHeight="1">
      <c r="A54" s="103"/>
      <c r="B54" s="136" t="s">
        <v>175</v>
      </c>
      <c r="C54" s="130" t="s">
        <v>165</v>
      </c>
      <c r="D54" s="137"/>
      <c r="E54" s="138" t="s">
        <v>176</v>
      </c>
      <c r="F54" s="132" t="s">
        <v>1</v>
      </c>
      <c r="G54" s="133"/>
      <c r="H54" s="134">
        <f t="shared" si="0"/>
        <v>0</v>
      </c>
      <c r="I54" s="478">
        <f>(H48+H49+H50+H51+H52+H53+H54)</f>
        <v>0</v>
      </c>
      <c r="J54" s="479"/>
    </row>
    <row r="55" spans="1:10" ht="15" customHeight="1">
      <c r="A55" s="83">
        <v>10</v>
      </c>
      <c r="B55" s="480" t="s">
        <v>177</v>
      </c>
      <c r="C55" s="481"/>
      <c r="D55" s="481"/>
      <c r="E55" s="481"/>
      <c r="F55" s="481"/>
      <c r="G55" s="139"/>
      <c r="H55" s="140"/>
      <c r="I55" s="482">
        <f>(I44+I45+I54)</f>
        <v>0</v>
      </c>
      <c r="J55" s="483"/>
    </row>
    <row r="56" spans="1:10" ht="15" customHeight="1">
      <c r="A56" s="141">
        <v>11</v>
      </c>
      <c r="B56" s="484" t="s">
        <v>178</v>
      </c>
      <c r="C56" s="485"/>
      <c r="D56" s="485"/>
      <c r="E56" s="485"/>
      <c r="F56" s="142"/>
      <c r="G56" s="143"/>
      <c r="H56" s="144">
        <f>(I38-I55)</f>
        <v>268560</v>
      </c>
      <c r="I56" s="486">
        <f>ROUNDUP(H56,-1)</f>
        <v>268560</v>
      </c>
      <c r="J56" s="486"/>
    </row>
    <row r="57" spans="1:10" ht="15" customHeight="1">
      <c r="A57" s="145">
        <v>12</v>
      </c>
      <c r="B57" s="146" t="s">
        <v>247</v>
      </c>
      <c r="F57" s="146"/>
      <c r="I57" s="494">
        <f>Tax!I53</f>
        <v>1856</v>
      </c>
      <c r="J57" s="495"/>
    </row>
    <row r="58" spans="1:10" s="147" customFormat="1" ht="15" customHeight="1">
      <c r="A58" s="145">
        <v>13</v>
      </c>
      <c r="B58" s="146" t="s">
        <v>232</v>
      </c>
      <c r="I58" s="496">
        <f>Tax!J54</f>
        <v>1856</v>
      </c>
      <c r="J58" s="497"/>
    </row>
    <row r="59" spans="1:10" s="147" customFormat="1" ht="15" customHeight="1">
      <c r="A59" s="145">
        <v>14</v>
      </c>
      <c r="B59" s="146" t="s">
        <v>246</v>
      </c>
      <c r="I59" s="496">
        <f>Tax!J55</f>
        <v>0</v>
      </c>
      <c r="J59" s="497"/>
    </row>
    <row r="60" spans="1:10" ht="15" customHeight="1">
      <c r="A60" s="148">
        <v>15</v>
      </c>
      <c r="B60" s="146" t="s">
        <v>52</v>
      </c>
      <c r="I60" s="476">
        <f>I59*3/100</f>
        <v>0</v>
      </c>
      <c r="J60" s="477"/>
    </row>
    <row r="61" spans="1:10" ht="15" customHeight="1">
      <c r="A61" s="148">
        <v>16</v>
      </c>
      <c r="B61" s="146" t="s">
        <v>263</v>
      </c>
      <c r="I61" s="476">
        <f>Tax!J57</f>
        <v>0</v>
      </c>
      <c r="J61" s="477"/>
    </row>
    <row r="62" spans="1:10" s="147" customFormat="1" ht="15" customHeight="1">
      <c r="A62" s="145">
        <v>17</v>
      </c>
      <c r="B62" s="146" t="s">
        <v>236</v>
      </c>
      <c r="I62" s="476">
        <f>Tax!J58</f>
        <v>0</v>
      </c>
      <c r="J62" s="497"/>
    </row>
    <row r="63" spans="1:10" s="147" customFormat="1" ht="15" customHeight="1">
      <c r="A63" s="145">
        <v>18</v>
      </c>
      <c r="B63" s="146" t="s">
        <v>242</v>
      </c>
      <c r="I63" s="476">
        <f>Tax!J59</f>
        <v>0</v>
      </c>
      <c r="J63" s="477"/>
    </row>
    <row r="64" spans="1:10" ht="15" customHeight="1">
      <c r="A64" s="148">
        <v>19</v>
      </c>
      <c r="B64" s="146" t="s">
        <v>55</v>
      </c>
      <c r="I64" s="496">
        <f>Tax!J60</f>
        <v>0</v>
      </c>
      <c r="J64" s="497"/>
    </row>
    <row r="65" spans="1:10" ht="15" customHeight="1">
      <c r="A65" s="148">
        <v>20</v>
      </c>
      <c r="B65" s="146" t="s">
        <v>243</v>
      </c>
      <c r="I65" s="476">
        <f>Tax!J61</f>
        <v>0</v>
      </c>
      <c r="J65" s="477"/>
    </row>
    <row r="66" spans="1:10" ht="15" customHeight="1">
      <c r="A66" s="148">
        <v>21</v>
      </c>
      <c r="B66" s="146" t="s">
        <v>244</v>
      </c>
      <c r="I66" s="476">
        <f>Tax!J62</f>
        <v>0</v>
      </c>
      <c r="J66" s="477"/>
    </row>
    <row r="67" spans="1:10" ht="31.5" customHeight="1">
      <c r="A67" s="501" t="s">
        <v>179</v>
      </c>
      <c r="B67" s="502"/>
      <c r="C67" s="502"/>
      <c r="D67" s="502"/>
      <c r="E67" s="502"/>
      <c r="F67" s="502"/>
      <c r="G67" s="502"/>
      <c r="H67" s="502"/>
      <c r="I67" s="503"/>
      <c r="J67" s="504"/>
    </row>
    <row r="68" spans="1:10" ht="41.25">
      <c r="A68" s="149" t="s">
        <v>180</v>
      </c>
      <c r="B68" s="505" t="s">
        <v>181</v>
      </c>
      <c r="C68" s="505"/>
      <c r="D68" s="149" t="s">
        <v>182</v>
      </c>
      <c r="E68" s="149" t="s">
        <v>183</v>
      </c>
      <c r="F68" s="149" t="s">
        <v>184</v>
      </c>
      <c r="G68" s="149" t="s">
        <v>185</v>
      </c>
      <c r="H68" s="149" t="s">
        <v>186</v>
      </c>
      <c r="I68" s="150" t="s">
        <v>187</v>
      </c>
      <c r="J68" s="151" t="s">
        <v>188</v>
      </c>
    </row>
    <row r="69" spans="1:10">
      <c r="A69" s="152">
        <v>1</v>
      </c>
      <c r="B69" s="506"/>
      <c r="C69" s="499"/>
      <c r="D69" s="127"/>
      <c r="E69" s="127"/>
      <c r="F69" s="153">
        <f>Intro!Q25</f>
        <v>0</v>
      </c>
      <c r="G69" s="127"/>
      <c r="H69" s="127"/>
      <c r="I69" s="154"/>
      <c r="J69" s="127"/>
    </row>
    <row r="70" spans="1:10">
      <c r="A70" s="152">
        <v>2</v>
      </c>
      <c r="B70" s="499"/>
      <c r="C70" s="499"/>
      <c r="D70" s="127"/>
      <c r="E70" s="127"/>
      <c r="F70" s="153">
        <f>Intro!Q26</f>
        <v>0</v>
      </c>
      <c r="G70" s="127"/>
      <c r="H70" s="127"/>
      <c r="I70" s="127"/>
      <c r="J70" s="127"/>
    </row>
    <row r="71" spans="1:10">
      <c r="A71" s="152">
        <v>3</v>
      </c>
      <c r="B71" s="499"/>
      <c r="C71" s="499"/>
      <c r="D71" s="127"/>
      <c r="E71" s="127"/>
      <c r="F71" s="153">
        <f>Intro!Q27</f>
        <v>0</v>
      </c>
      <c r="G71" s="127"/>
      <c r="H71" s="127"/>
      <c r="I71" s="127"/>
      <c r="J71" s="127"/>
    </row>
    <row r="72" spans="1:10">
      <c r="A72" s="152">
        <v>4</v>
      </c>
      <c r="B72" s="499"/>
      <c r="C72" s="499"/>
      <c r="D72" s="127"/>
      <c r="E72" s="127"/>
      <c r="F72" s="153">
        <f>Intro!Q28</f>
        <v>0</v>
      </c>
      <c r="G72" s="127"/>
      <c r="H72" s="127"/>
      <c r="I72" s="127"/>
      <c r="J72" s="127"/>
    </row>
    <row r="73" spans="1:10">
      <c r="A73" s="152">
        <v>5</v>
      </c>
      <c r="B73" s="499"/>
      <c r="C73" s="499"/>
      <c r="D73" s="127"/>
      <c r="E73" s="127"/>
      <c r="F73" s="153">
        <f>Intro!Q29</f>
        <v>0</v>
      </c>
      <c r="G73" s="127"/>
      <c r="H73" s="127"/>
      <c r="I73" s="127"/>
      <c r="J73" s="127"/>
    </row>
    <row r="74" spans="1:10">
      <c r="A74" s="152">
        <v>6</v>
      </c>
      <c r="B74" s="499"/>
      <c r="C74" s="499"/>
      <c r="D74" s="127"/>
      <c r="E74" s="127"/>
      <c r="F74" s="153">
        <f>Intro!Q30</f>
        <v>0</v>
      </c>
      <c r="G74" s="127"/>
      <c r="H74" s="127"/>
      <c r="I74" s="127"/>
      <c r="J74" s="127"/>
    </row>
    <row r="75" spans="1:10">
      <c r="A75" s="152">
        <v>7</v>
      </c>
      <c r="B75" s="499"/>
      <c r="C75" s="499"/>
      <c r="D75" s="127"/>
      <c r="E75" s="127"/>
      <c r="F75" s="153">
        <f>Intro!Q31</f>
        <v>0</v>
      </c>
      <c r="G75" s="127"/>
      <c r="H75" s="127"/>
      <c r="I75" s="127"/>
      <c r="J75" s="127"/>
    </row>
    <row r="76" spans="1:10">
      <c r="A76" s="152">
        <v>8</v>
      </c>
      <c r="B76" s="499"/>
      <c r="C76" s="499"/>
      <c r="D76" s="127"/>
      <c r="E76" s="127"/>
      <c r="F76" s="153">
        <f>Intro!Q32</f>
        <v>0</v>
      </c>
      <c r="G76" s="127"/>
      <c r="H76" s="127"/>
      <c r="I76" s="127"/>
      <c r="J76" s="127"/>
    </row>
    <row r="77" spans="1:10">
      <c r="A77" s="152">
        <v>9</v>
      </c>
      <c r="B77" s="499"/>
      <c r="C77" s="499"/>
      <c r="D77" s="127"/>
      <c r="E77" s="127"/>
      <c r="F77" s="153">
        <f>Intro!Q33</f>
        <v>0</v>
      </c>
      <c r="G77" s="127"/>
      <c r="H77" s="127"/>
      <c r="I77" s="127"/>
      <c r="J77" s="127"/>
    </row>
    <row r="78" spans="1:10">
      <c r="A78" s="152">
        <v>10</v>
      </c>
      <c r="B78" s="499"/>
      <c r="C78" s="499"/>
      <c r="D78" s="127"/>
      <c r="E78" s="127"/>
      <c r="F78" s="153">
        <f>Intro!Q34</f>
        <v>0</v>
      </c>
      <c r="G78" s="127"/>
      <c r="H78" s="127"/>
      <c r="I78" s="127"/>
      <c r="J78" s="127"/>
    </row>
    <row r="79" spans="1:10">
      <c r="A79" s="152">
        <v>11</v>
      </c>
      <c r="B79" s="511"/>
      <c r="C79" s="512"/>
      <c r="D79" s="127"/>
      <c r="E79" s="127"/>
      <c r="F79" s="153">
        <f>Intro!Q35</f>
        <v>0</v>
      </c>
      <c r="G79" s="127"/>
      <c r="H79" s="127"/>
      <c r="I79" s="127"/>
      <c r="J79" s="127"/>
    </row>
    <row r="80" spans="1:10">
      <c r="A80" s="152">
        <v>12</v>
      </c>
      <c r="B80" s="511"/>
      <c r="C80" s="512"/>
      <c r="D80" s="127"/>
      <c r="E80" s="127"/>
      <c r="F80" s="153">
        <f>Intro!Q36</f>
        <v>0</v>
      </c>
      <c r="G80" s="127"/>
      <c r="H80" s="127"/>
      <c r="I80" s="127"/>
      <c r="J80" s="127"/>
    </row>
    <row r="81" spans="1:11">
      <c r="A81" s="152">
        <v>13</v>
      </c>
      <c r="B81" s="220"/>
      <c r="C81" s="221"/>
      <c r="D81" s="216"/>
      <c r="E81" s="216"/>
      <c r="F81" s="218">
        <f>Statement!S18+Statement!S19+Statement!S21+Statement!S22+Statement!S23</f>
        <v>0</v>
      </c>
      <c r="G81" s="216"/>
      <c r="H81" s="216"/>
      <c r="I81" s="216"/>
      <c r="J81" s="216"/>
    </row>
    <row r="82" spans="1:11" ht="15.75">
      <c r="A82" s="155" t="s">
        <v>8</v>
      </c>
      <c r="B82" s="508"/>
      <c r="C82" s="508"/>
      <c r="D82" s="143"/>
      <c r="E82" s="143"/>
      <c r="F82" s="244">
        <f>SUM(F69:F81)</f>
        <v>0</v>
      </c>
      <c r="G82" s="143"/>
      <c r="H82" s="143"/>
      <c r="I82" s="143"/>
      <c r="J82" s="143"/>
    </row>
    <row r="83" spans="1:11">
      <c r="A83" s="207"/>
      <c r="B83" s="509" t="s">
        <v>189</v>
      </c>
      <c r="C83" s="509"/>
      <c r="D83" s="510" t="str">
        <f>Intro!K14</f>
        <v>Name of Head of Employee</v>
      </c>
      <c r="E83" s="510"/>
      <c r="F83" s="510"/>
      <c r="G83" s="156" t="s">
        <v>190</v>
      </c>
      <c r="H83" s="219"/>
      <c r="I83" s="219" t="str">
        <f>Intro!K15</f>
        <v>Father's Name of Head of the Office</v>
      </c>
      <c r="J83" s="219"/>
      <c r="K83" s="207"/>
    </row>
    <row r="84" spans="1:11">
      <c r="A84" s="255" t="s">
        <v>191</v>
      </c>
      <c r="B84" s="156"/>
      <c r="C84" s="156"/>
      <c r="D84" s="156" t="str">
        <f>Intro!K16</f>
        <v>Designation of Head of Office</v>
      </c>
      <c r="E84" s="156"/>
      <c r="F84" s="156" t="s">
        <v>192</v>
      </c>
      <c r="G84" s="156" t="s">
        <v>193</v>
      </c>
      <c r="H84" s="156"/>
      <c r="I84" s="510"/>
      <c r="J84" s="510"/>
      <c r="K84" s="207"/>
    </row>
    <row r="85" spans="1:11">
      <c r="A85" s="217" t="s">
        <v>194</v>
      </c>
      <c r="B85" s="157">
        <f>F82</f>
        <v>0</v>
      </c>
      <c r="C85" s="500"/>
      <c r="D85" s="500"/>
      <c r="E85" s="500"/>
      <c r="F85" s="500"/>
      <c r="G85" s="500"/>
      <c r="H85" s="500"/>
      <c r="I85" s="500"/>
      <c r="J85" s="156" t="s">
        <v>195</v>
      </c>
      <c r="K85" s="207"/>
    </row>
    <row r="86" spans="1:11" ht="47.25" customHeight="1">
      <c r="A86" s="500" t="s">
        <v>219</v>
      </c>
      <c r="B86" s="500"/>
      <c r="C86" s="500"/>
      <c r="D86" s="500"/>
      <c r="E86" s="500"/>
      <c r="F86" s="500"/>
      <c r="G86" s="500"/>
      <c r="H86" s="500"/>
      <c r="I86" s="500"/>
      <c r="J86" s="500"/>
      <c r="K86" s="207"/>
    </row>
    <row r="87" spans="1:11">
      <c r="A87" s="507" t="str">
        <f>Intro!K22</f>
        <v>Place of your Posting</v>
      </c>
      <c r="B87" s="507"/>
      <c r="C87" s="507"/>
      <c r="D87" s="507"/>
      <c r="E87" s="507"/>
      <c r="F87" s="156"/>
      <c r="G87" s="156"/>
      <c r="H87" s="156"/>
      <c r="I87" s="156"/>
      <c r="J87" s="156"/>
      <c r="K87" s="207"/>
    </row>
    <row r="88" spans="1:11" ht="20.100000000000001" customHeight="1">
      <c r="A88" s="475">
        <f>Intro!K21</f>
        <v>42428</v>
      </c>
      <c r="B88" s="475"/>
      <c r="C88" s="475"/>
      <c r="D88" s="475"/>
      <c r="E88" s="475"/>
      <c r="F88" s="156"/>
      <c r="G88" s="156"/>
      <c r="H88" s="498" t="s">
        <v>196</v>
      </c>
      <c r="I88" s="498"/>
      <c r="J88" s="498"/>
      <c r="K88" s="207"/>
    </row>
    <row r="89" spans="1:11" ht="15" customHeight="1">
      <c r="A89" s="256"/>
      <c r="B89" s="215"/>
      <c r="C89" s="215"/>
      <c r="D89" s="215"/>
      <c r="E89" s="215"/>
      <c r="F89" s="156"/>
      <c r="G89" s="156"/>
      <c r="H89" s="498"/>
      <c r="I89" s="498"/>
      <c r="J89" s="498"/>
      <c r="K89" s="207"/>
    </row>
    <row r="90" spans="1:11">
      <c r="A90" s="207"/>
      <c r="B90" s="207"/>
      <c r="C90" s="207"/>
      <c r="D90" s="207"/>
      <c r="E90" s="207"/>
      <c r="F90" s="156"/>
      <c r="G90" s="156"/>
      <c r="H90" s="156" t="s">
        <v>262</v>
      </c>
      <c r="I90" s="207"/>
      <c r="J90" s="207"/>
      <c r="K90" s="207"/>
    </row>
    <row r="91" spans="1:11">
      <c r="A91" s="207"/>
      <c r="B91" s="207"/>
      <c r="C91" s="207"/>
      <c r="D91" s="207"/>
      <c r="E91" s="207"/>
      <c r="F91" s="207"/>
      <c r="G91" s="207"/>
      <c r="H91" s="207"/>
      <c r="I91" s="207"/>
      <c r="J91" s="207"/>
    </row>
  </sheetData>
  <sheetProtection password="CC40" sheet="1" objects="1" scenarios="1" selectLockedCells="1"/>
  <mergeCells count="124">
    <mergeCell ref="A87:E87"/>
    <mergeCell ref="A86:J86"/>
    <mergeCell ref="B77:C77"/>
    <mergeCell ref="B78:C78"/>
    <mergeCell ref="B82:C82"/>
    <mergeCell ref="B83:C83"/>
    <mergeCell ref="D83:F83"/>
    <mergeCell ref="I84:J84"/>
    <mergeCell ref="B79:C79"/>
    <mergeCell ref="B80:C80"/>
    <mergeCell ref="B72:C72"/>
    <mergeCell ref="B73:C73"/>
    <mergeCell ref="B74:C74"/>
    <mergeCell ref="B75:C75"/>
    <mergeCell ref="B76:C76"/>
    <mergeCell ref="C85:I85"/>
    <mergeCell ref="A67:J67"/>
    <mergeCell ref="B68:C68"/>
    <mergeCell ref="B69:C69"/>
    <mergeCell ref="B70:C70"/>
    <mergeCell ref="A88:E88"/>
    <mergeCell ref="I65:J65"/>
    <mergeCell ref="I54:J54"/>
    <mergeCell ref="B55:F55"/>
    <mergeCell ref="I55:J55"/>
    <mergeCell ref="B56:E56"/>
    <mergeCell ref="I56:J56"/>
    <mergeCell ref="I48:J48"/>
    <mergeCell ref="I49:J49"/>
    <mergeCell ref="I50:J50"/>
    <mergeCell ref="I51:J51"/>
    <mergeCell ref="I52:J52"/>
    <mergeCell ref="I53:J53"/>
    <mergeCell ref="I66:J66"/>
    <mergeCell ref="I57:J57"/>
    <mergeCell ref="I58:J58"/>
    <mergeCell ref="I59:J59"/>
    <mergeCell ref="I60:J60"/>
    <mergeCell ref="I61:J61"/>
    <mergeCell ref="I62:J62"/>
    <mergeCell ref="I63:J63"/>
    <mergeCell ref="I64:J64"/>
    <mergeCell ref="H88:J89"/>
    <mergeCell ref="B71:C71"/>
    <mergeCell ref="B43:E43"/>
    <mergeCell ref="I43:J43"/>
    <mergeCell ref="B44:E44"/>
    <mergeCell ref="I44:J44"/>
    <mergeCell ref="B47:F47"/>
    <mergeCell ref="I47:J47"/>
    <mergeCell ref="B40:F40"/>
    <mergeCell ref="I40:J40"/>
    <mergeCell ref="B41:E41"/>
    <mergeCell ref="I41:J41"/>
    <mergeCell ref="B42:E42"/>
    <mergeCell ref="I42:J42"/>
    <mergeCell ref="B45:F45"/>
    <mergeCell ref="I45:J45"/>
    <mergeCell ref="I46:J46"/>
    <mergeCell ref="B33:E33"/>
    <mergeCell ref="B34:F34"/>
    <mergeCell ref="B35:F35"/>
    <mergeCell ref="B36:F36"/>
    <mergeCell ref="B38:F38"/>
    <mergeCell ref="B39:F39"/>
    <mergeCell ref="I37:J37"/>
    <mergeCell ref="I38:J38"/>
    <mergeCell ref="B25:E25"/>
    <mergeCell ref="B27:E27"/>
    <mergeCell ref="B29:F29"/>
    <mergeCell ref="B30:E30"/>
    <mergeCell ref="C31:E31"/>
    <mergeCell ref="C32:E32"/>
    <mergeCell ref="B26:E26"/>
    <mergeCell ref="B37:F37"/>
    <mergeCell ref="B28:E28"/>
    <mergeCell ref="C21:F21"/>
    <mergeCell ref="I21:J21"/>
    <mergeCell ref="C22:E22"/>
    <mergeCell ref="B23:F23"/>
    <mergeCell ref="B24:D24"/>
    <mergeCell ref="E24:F24"/>
    <mergeCell ref="A17:J17"/>
    <mergeCell ref="B18:F18"/>
    <mergeCell ref="I18:J18"/>
    <mergeCell ref="C19:F19"/>
    <mergeCell ref="I19:J19"/>
    <mergeCell ref="C20:F20"/>
    <mergeCell ref="I20:J20"/>
    <mergeCell ref="A9:D9"/>
    <mergeCell ref="E9:F9"/>
    <mergeCell ref="G9:J9"/>
    <mergeCell ref="H13:H16"/>
    <mergeCell ref="A14:D14"/>
    <mergeCell ref="E14:F14"/>
    <mergeCell ref="A15:D15"/>
    <mergeCell ref="E15:F15"/>
    <mergeCell ref="A16:D16"/>
    <mergeCell ref="E16:F16"/>
    <mergeCell ref="A10:F11"/>
    <mergeCell ref="G10:H10"/>
    <mergeCell ref="I10:J11"/>
    <mergeCell ref="G11:H11"/>
    <mergeCell ref="A12:D12"/>
    <mergeCell ref="E12:F12"/>
    <mergeCell ref="I12:J16"/>
    <mergeCell ref="A13:D13"/>
    <mergeCell ref="E13:F13"/>
    <mergeCell ref="G13:G16"/>
    <mergeCell ref="A8:D8"/>
    <mergeCell ref="E8:F8"/>
    <mergeCell ref="G8:J8"/>
    <mergeCell ref="A1:J1"/>
    <mergeCell ref="A2:J2"/>
    <mergeCell ref="A4:J4"/>
    <mergeCell ref="A5:F5"/>
    <mergeCell ref="G5:J5"/>
    <mergeCell ref="A6:C6"/>
    <mergeCell ref="D6:F6"/>
    <mergeCell ref="A7:F7"/>
    <mergeCell ref="G6:H6"/>
    <mergeCell ref="I6:J6"/>
    <mergeCell ref="G7:J7"/>
    <mergeCell ref="A3:J3"/>
  </mergeCells>
  <pageMargins left="0.25" right="0.25" top="0.75" bottom="0.75" header="0.3" footer="0.3"/>
  <pageSetup paperSize="9"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Statement</vt:lpstr>
      <vt:lpstr>Tax</vt:lpstr>
      <vt:lpstr>Form 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dc:creator>
  <cp:lastModifiedBy>MASTANA COMPUTER</cp:lastModifiedBy>
  <cp:lastPrinted>2014-12-23T08:14:12Z</cp:lastPrinted>
  <dcterms:created xsi:type="dcterms:W3CDTF">2012-12-28T16:21:27Z</dcterms:created>
  <dcterms:modified xsi:type="dcterms:W3CDTF">2016-02-19T02:14:58Z</dcterms:modified>
</cp:coreProperties>
</file>