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8" i="1"/>
  <c r="I17"/>
  <c r="I16"/>
  <c r="I15"/>
  <c r="I14"/>
  <c r="I13"/>
  <c r="I12"/>
  <c r="I11"/>
  <c r="I10"/>
  <c r="I9"/>
  <c r="H17"/>
  <c r="H16"/>
  <c r="H15"/>
  <c r="H13"/>
  <c r="H12"/>
  <c r="H11"/>
  <c r="H10"/>
  <c r="H9"/>
  <c r="C17"/>
  <c r="C16"/>
  <c r="C15"/>
  <c r="C13"/>
  <c r="C12"/>
  <c r="C11"/>
  <c r="C10"/>
  <c r="C9"/>
  <c r="F17"/>
  <c r="F16"/>
  <c r="F15"/>
  <c r="F14"/>
  <c r="N19"/>
  <c r="O19" s="1"/>
  <c r="N18"/>
  <c r="O18" s="1"/>
  <c r="J20"/>
  <c r="E20"/>
  <c r="D20"/>
  <c r="F20" l="1"/>
  <c r="G9"/>
  <c r="I20"/>
  <c r="G10"/>
  <c r="C20"/>
  <c r="G16"/>
  <c r="G15"/>
  <c r="G11"/>
  <c r="K9"/>
  <c r="K11"/>
  <c r="N11" s="1"/>
  <c r="K13"/>
  <c r="N13" s="1"/>
  <c r="K15"/>
  <c r="N15" s="1"/>
  <c r="K17"/>
  <c r="G17"/>
  <c r="G14"/>
  <c r="G8"/>
  <c r="K10"/>
  <c r="N10" s="1"/>
  <c r="K12"/>
  <c r="G12" s="1"/>
  <c r="K14"/>
  <c r="N14" s="1"/>
  <c r="K16"/>
  <c r="N16" s="1"/>
  <c r="G13"/>
  <c r="L8"/>
  <c r="N8"/>
  <c r="L15" l="1"/>
  <c r="M15" s="1"/>
  <c r="O15" s="1"/>
  <c r="L11"/>
  <c r="M11" s="1"/>
  <c r="O11" s="1"/>
  <c r="N12"/>
  <c r="L17"/>
  <c r="K20"/>
  <c r="L16"/>
  <c r="M16" s="1"/>
  <c r="O16" s="1"/>
  <c r="L12"/>
  <c r="M12" s="1"/>
  <c r="M17"/>
  <c r="L14"/>
  <c r="M14" s="1"/>
  <c r="O14" s="1"/>
  <c r="N17"/>
  <c r="M8"/>
  <c r="L13"/>
  <c r="M13" s="1"/>
  <c r="O13" s="1"/>
  <c r="L10"/>
  <c r="M10" s="1"/>
  <c r="O10" s="1"/>
  <c r="G20"/>
  <c r="H20"/>
  <c r="N9"/>
  <c r="L9"/>
  <c r="M9" s="1"/>
  <c r="O12" l="1"/>
  <c r="N20"/>
  <c r="O8"/>
  <c r="M20"/>
  <c r="O9"/>
  <c r="L20"/>
  <c r="O17"/>
  <c r="O20" l="1"/>
</calcChain>
</file>

<file path=xl/sharedStrings.xml><?xml version="1.0" encoding="utf-8"?>
<sst xmlns="http://schemas.openxmlformats.org/spreadsheetml/2006/main" count="31" uniqueCount="27">
  <si>
    <t xml:space="preserve">Sr. No. </t>
  </si>
  <si>
    <t>Salary paid in month of</t>
  </si>
  <si>
    <t xml:space="preserve">Pay </t>
  </si>
  <si>
    <t>GP</t>
  </si>
  <si>
    <t>PP/ SP</t>
  </si>
  <si>
    <t>DA</t>
  </si>
  <si>
    <t>Total        3 to 11</t>
  </si>
  <si>
    <t>Grand Total</t>
  </si>
  <si>
    <t>Total       13 to 19</t>
  </si>
  <si>
    <t>Emoluments Drawn</t>
  </si>
  <si>
    <t>Emoluments Due</t>
  </si>
  <si>
    <t>NPS Deduction if applicable</t>
  </si>
  <si>
    <t>Net Payable</t>
  </si>
  <si>
    <t>Total Due</t>
  </si>
  <si>
    <t>7th Pay Commission का Arrear की गणना के लिए (Arrear Calculating software)</t>
  </si>
  <si>
    <t xml:space="preserve">नीचे दी गई क्रीम रंग की Cells  को आप अपने हिसाब से बदल सकते है । </t>
  </si>
  <si>
    <t xml:space="preserve">Downloaded From www.officebabu.com </t>
  </si>
  <si>
    <t>Jan paid in Feb 16</t>
  </si>
  <si>
    <t>Feb paid in Mar 16</t>
  </si>
  <si>
    <t>Mar paid in Apr 16</t>
  </si>
  <si>
    <t>Apr paid in May 16</t>
  </si>
  <si>
    <t>May paid in Jun 16</t>
  </si>
  <si>
    <t>Jun paid in Jul 16</t>
  </si>
  <si>
    <t>Jul paid in Aug 16</t>
  </si>
  <si>
    <t>Aug paid in Sep 16</t>
  </si>
  <si>
    <t>Sep paid in Oct 16</t>
  </si>
  <si>
    <t>Oct paid in Nov 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</si>
</sst>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Protection="1">
      <protection locked="0" hidden="1"/>
    </xf>
    <xf numFmtId="0" fontId="0" fillId="2" borderId="0" xfId="0" applyFill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3" fillId="2" borderId="0" xfId="0" applyFont="1" applyFill="1"/>
    <xf numFmtId="0" fontId="2" fillId="2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 hidden="1"/>
    </xf>
    <xf numFmtId="0" fontId="0" fillId="0" borderId="1" xfId="0" applyBorder="1"/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6"/>
  <sheetViews>
    <sheetView tabSelected="1" workbookViewId="0">
      <selection activeCell="J9" sqref="J9"/>
    </sheetView>
  </sheetViews>
  <sheetFormatPr defaultColWidth="0" defaultRowHeight="15" zeroHeight="1"/>
  <cols>
    <col min="1" max="1" width="5.28515625" bestFit="1" customWidth="1"/>
    <col min="2" max="2" width="12.7109375" customWidth="1"/>
    <col min="3" max="3" width="7.140625" customWidth="1"/>
    <col min="4" max="4" width="5.85546875" customWidth="1"/>
    <col min="5" max="5" width="7.42578125" customWidth="1"/>
    <col min="6" max="6" width="7.28515625" customWidth="1"/>
    <col min="7" max="7" width="6.85546875" customWidth="1"/>
    <col min="8" max="8" width="7.140625" style="1" customWidth="1"/>
    <col min="9" max="10" width="5.28515625" style="1" bestFit="1" customWidth="1"/>
    <col min="11" max="11" width="6.140625" style="1" bestFit="1" customWidth="1"/>
    <col min="12" max="12" width="7" style="1" customWidth="1"/>
    <col min="13" max="13" width="7.28515625" style="1" bestFit="1" customWidth="1"/>
    <col min="14" max="14" width="9.140625" customWidth="1"/>
    <col min="15" max="15" width="8.140625" customWidth="1"/>
    <col min="16" max="21" width="0" hidden="1" customWidth="1"/>
    <col min="22" max="16384" width="9.140625" hidden="1"/>
  </cols>
  <sheetData>
    <row r="1" spans="1:15" s="1" customFormat="1" ht="23.2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8.7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" customFormat="1"/>
    <row r="5" spans="1:15" s="15" customFormat="1">
      <c r="A5" s="18" t="s">
        <v>0</v>
      </c>
      <c r="B5" s="18" t="s">
        <v>1</v>
      </c>
      <c r="C5" s="23" t="s">
        <v>10</v>
      </c>
      <c r="D5" s="23"/>
      <c r="E5" s="23"/>
      <c r="F5" s="23"/>
      <c r="G5" s="23"/>
      <c r="H5" s="23" t="s">
        <v>9</v>
      </c>
      <c r="I5" s="23"/>
      <c r="J5" s="23"/>
      <c r="K5" s="23"/>
      <c r="L5" s="23"/>
      <c r="M5" s="19" t="s">
        <v>13</v>
      </c>
      <c r="N5" s="18" t="s">
        <v>11</v>
      </c>
      <c r="O5" s="18" t="s">
        <v>12</v>
      </c>
    </row>
    <row r="6" spans="1:15" s="15" customFormat="1" ht="23.25">
      <c r="A6" s="18"/>
      <c r="B6" s="18"/>
      <c r="C6" s="3" t="s">
        <v>2</v>
      </c>
      <c r="D6" s="3" t="s">
        <v>3</v>
      </c>
      <c r="E6" s="3" t="s">
        <v>4</v>
      </c>
      <c r="F6" s="3" t="s">
        <v>5</v>
      </c>
      <c r="G6" s="2" t="s">
        <v>6</v>
      </c>
      <c r="H6" s="3" t="s">
        <v>2</v>
      </c>
      <c r="I6" s="3" t="s">
        <v>3</v>
      </c>
      <c r="J6" s="3" t="s">
        <v>4</v>
      </c>
      <c r="K6" s="3" t="s">
        <v>5</v>
      </c>
      <c r="L6" s="2" t="s">
        <v>8</v>
      </c>
      <c r="M6" s="20"/>
      <c r="N6" s="18"/>
      <c r="O6" s="18"/>
    </row>
    <row r="7" spans="1:15" s="15" customForma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12</v>
      </c>
      <c r="H7" s="3">
        <v>13</v>
      </c>
      <c r="I7" s="3">
        <v>14</v>
      </c>
      <c r="J7" s="3">
        <v>15</v>
      </c>
      <c r="K7" s="3">
        <v>16</v>
      </c>
      <c r="L7" s="3">
        <v>20</v>
      </c>
      <c r="M7" s="3">
        <v>25</v>
      </c>
      <c r="N7" s="2">
        <v>26</v>
      </c>
      <c r="O7" s="12">
        <v>27</v>
      </c>
    </row>
    <row r="8" spans="1:15" s="15" customFormat="1">
      <c r="A8" s="4">
        <v>1</v>
      </c>
      <c r="B8" s="4" t="s">
        <v>17</v>
      </c>
      <c r="C8" s="13">
        <v>47600</v>
      </c>
      <c r="D8" s="9">
        <v>0</v>
      </c>
      <c r="E8" s="13">
        <v>0</v>
      </c>
      <c r="F8" s="10">
        <v>0</v>
      </c>
      <c r="G8" s="7">
        <f t="shared" ref="G8:G17" si="0">SUM(C8:F8)</f>
        <v>47600</v>
      </c>
      <c r="H8" s="13">
        <v>12520</v>
      </c>
      <c r="I8" s="13">
        <v>4800</v>
      </c>
      <c r="J8" s="13">
        <v>0</v>
      </c>
      <c r="K8" s="7">
        <f t="shared" ref="K8:K17" si="1">MROUND((H8+I8)*1.25,1)</f>
        <v>21650</v>
      </c>
      <c r="L8" s="7">
        <f t="shared" ref="L8:L17" si="2">SUM(H8:K8)</f>
        <v>38970</v>
      </c>
      <c r="M8" s="7">
        <f t="shared" ref="M8:M17" si="3">G8-L8</f>
        <v>8630</v>
      </c>
      <c r="N8" s="4">
        <f t="shared" ref="N8:N19" si="4">MROUND((C8+D8+F8-H8-I8-K8)/10, 1)</f>
        <v>863</v>
      </c>
      <c r="O8" s="4">
        <f t="shared" ref="O8:O19" si="5">M8-N8</f>
        <v>7767</v>
      </c>
    </row>
    <row r="9" spans="1:15" s="15" customFormat="1">
      <c r="A9" s="4">
        <v>2</v>
      </c>
      <c r="B9" s="4" t="s">
        <v>18</v>
      </c>
      <c r="C9" s="9">
        <f>C$8</f>
        <v>47600</v>
      </c>
      <c r="D9" s="10">
        <v>0</v>
      </c>
      <c r="E9" s="13">
        <v>0</v>
      </c>
      <c r="F9" s="10">
        <v>0</v>
      </c>
      <c r="G9" s="7">
        <f t="shared" si="0"/>
        <v>47600</v>
      </c>
      <c r="H9" s="10">
        <f t="shared" ref="H9:I13" si="6">H$8</f>
        <v>12520</v>
      </c>
      <c r="I9" s="10">
        <f t="shared" si="6"/>
        <v>4800</v>
      </c>
      <c r="J9" s="13">
        <v>0</v>
      </c>
      <c r="K9" s="7">
        <f t="shared" si="1"/>
        <v>21650</v>
      </c>
      <c r="L9" s="7">
        <f t="shared" si="2"/>
        <v>38970</v>
      </c>
      <c r="M9" s="7">
        <f t="shared" si="3"/>
        <v>8630</v>
      </c>
      <c r="N9" s="4">
        <f t="shared" si="4"/>
        <v>863</v>
      </c>
      <c r="O9" s="4">
        <f t="shared" si="5"/>
        <v>7767</v>
      </c>
    </row>
    <row r="10" spans="1:15" s="15" customFormat="1">
      <c r="A10" s="4">
        <v>3</v>
      </c>
      <c r="B10" s="4" t="s">
        <v>19</v>
      </c>
      <c r="C10" s="9">
        <f>C$8</f>
        <v>47600</v>
      </c>
      <c r="D10" s="5">
        <v>0</v>
      </c>
      <c r="E10" s="13">
        <v>0</v>
      </c>
      <c r="F10" s="5">
        <v>0</v>
      </c>
      <c r="G10" s="7">
        <f t="shared" si="0"/>
        <v>47600</v>
      </c>
      <c r="H10" s="10">
        <f t="shared" si="6"/>
        <v>12520</v>
      </c>
      <c r="I10" s="10">
        <f t="shared" si="6"/>
        <v>4800</v>
      </c>
      <c r="J10" s="13">
        <v>0</v>
      </c>
      <c r="K10" s="7">
        <f t="shared" si="1"/>
        <v>21650</v>
      </c>
      <c r="L10" s="7">
        <f t="shared" si="2"/>
        <v>38970</v>
      </c>
      <c r="M10" s="7">
        <f t="shared" si="3"/>
        <v>8630</v>
      </c>
      <c r="N10" s="4">
        <f t="shared" si="4"/>
        <v>863</v>
      </c>
      <c r="O10" s="4">
        <f t="shared" si="5"/>
        <v>7767</v>
      </c>
    </row>
    <row r="11" spans="1:15" s="15" customFormat="1">
      <c r="A11" s="4">
        <v>4</v>
      </c>
      <c r="B11" s="4" t="s">
        <v>20</v>
      </c>
      <c r="C11" s="9">
        <f>C$8</f>
        <v>47600</v>
      </c>
      <c r="D11" s="5">
        <v>0</v>
      </c>
      <c r="E11" s="13">
        <v>0</v>
      </c>
      <c r="F11" s="5">
        <v>0</v>
      </c>
      <c r="G11" s="7">
        <f t="shared" si="0"/>
        <v>47600</v>
      </c>
      <c r="H11" s="10">
        <f t="shared" si="6"/>
        <v>12520</v>
      </c>
      <c r="I11" s="10">
        <f t="shared" si="6"/>
        <v>4800</v>
      </c>
      <c r="J11" s="13">
        <v>0</v>
      </c>
      <c r="K11" s="7">
        <f t="shared" si="1"/>
        <v>21650</v>
      </c>
      <c r="L11" s="7">
        <f t="shared" si="2"/>
        <v>38970</v>
      </c>
      <c r="M11" s="7">
        <f t="shared" si="3"/>
        <v>8630</v>
      </c>
      <c r="N11" s="4">
        <f t="shared" si="4"/>
        <v>863</v>
      </c>
      <c r="O11" s="4">
        <f t="shared" si="5"/>
        <v>7767</v>
      </c>
    </row>
    <row r="12" spans="1:15" s="15" customFormat="1">
      <c r="A12" s="4">
        <v>5</v>
      </c>
      <c r="B12" s="4" t="s">
        <v>21</v>
      </c>
      <c r="C12" s="9">
        <f>C$8</f>
        <v>47600</v>
      </c>
      <c r="D12" s="5">
        <v>0</v>
      </c>
      <c r="E12" s="13">
        <v>0</v>
      </c>
      <c r="F12" s="5">
        <v>0</v>
      </c>
      <c r="G12" s="7">
        <f t="shared" si="0"/>
        <v>47600</v>
      </c>
      <c r="H12" s="10">
        <f t="shared" si="6"/>
        <v>12520</v>
      </c>
      <c r="I12" s="10">
        <f t="shared" si="6"/>
        <v>4800</v>
      </c>
      <c r="J12" s="13">
        <v>0</v>
      </c>
      <c r="K12" s="7">
        <f t="shared" si="1"/>
        <v>21650</v>
      </c>
      <c r="L12" s="7">
        <f t="shared" si="2"/>
        <v>38970</v>
      </c>
      <c r="M12" s="7">
        <f t="shared" si="3"/>
        <v>8630</v>
      </c>
      <c r="N12" s="4">
        <f t="shared" si="4"/>
        <v>863</v>
      </c>
      <c r="O12" s="4">
        <f t="shared" si="5"/>
        <v>7767</v>
      </c>
    </row>
    <row r="13" spans="1:15" s="15" customFormat="1">
      <c r="A13" s="4">
        <v>6</v>
      </c>
      <c r="B13" s="4" t="s">
        <v>22</v>
      </c>
      <c r="C13" s="9">
        <f>C$8</f>
        <v>47600</v>
      </c>
      <c r="D13" s="5">
        <v>0</v>
      </c>
      <c r="E13" s="13">
        <v>0</v>
      </c>
      <c r="F13" s="5">
        <v>0</v>
      </c>
      <c r="G13" s="7">
        <f t="shared" si="0"/>
        <v>47600</v>
      </c>
      <c r="H13" s="10">
        <f t="shared" si="6"/>
        <v>12520</v>
      </c>
      <c r="I13" s="10">
        <f t="shared" si="6"/>
        <v>4800</v>
      </c>
      <c r="J13" s="13">
        <v>0</v>
      </c>
      <c r="K13" s="7">
        <f t="shared" si="1"/>
        <v>21650</v>
      </c>
      <c r="L13" s="7">
        <f t="shared" si="2"/>
        <v>38970</v>
      </c>
      <c r="M13" s="7">
        <f t="shared" si="3"/>
        <v>8630</v>
      </c>
      <c r="N13" s="4">
        <f t="shared" si="4"/>
        <v>863</v>
      </c>
      <c r="O13" s="4">
        <f t="shared" si="5"/>
        <v>7767</v>
      </c>
    </row>
    <row r="14" spans="1:15" s="15" customFormat="1">
      <c r="A14" s="4">
        <v>7</v>
      </c>
      <c r="B14" s="4" t="s">
        <v>23</v>
      </c>
      <c r="C14" s="14">
        <v>49000</v>
      </c>
      <c r="D14" s="5">
        <v>0</v>
      </c>
      <c r="E14" s="13">
        <v>0</v>
      </c>
      <c r="F14" s="5">
        <f>MROUND(0.02*C14, 1)</f>
        <v>980</v>
      </c>
      <c r="G14" s="7">
        <f t="shared" si="0"/>
        <v>49980</v>
      </c>
      <c r="H14" s="14">
        <v>13040</v>
      </c>
      <c r="I14" s="10">
        <f>I$8</f>
        <v>4800</v>
      </c>
      <c r="J14" s="13">
        <v>0</v>
      </c>
      <c r="K14" s="7">
        <f t="shared" si="1"/>
        <v>22300</v>
      </c>
      <c r="L14" s="7">
        <f t="shared" si="2"/>
        <v>40140</v>
      </c>
      <c r="M14" s="7">
        <f t="shared" si="3"/>
        <v>9840</v>
      </c>
      <c r="N14" s="4">
        <f t="shared" si="4"/>
        <v>984</v>
      </c>
      <c r="O14" s="4">
        <f t="shared" si="5"/>
        <v>8856</v>
      </c>
    </row>
    <row r="15" spans="1:15" s="15" customFormat="1">
      <c r="A15" s="4">
        <v>8</v>
      </c>
      <c r="B15" s="4" t="s">
        <v>24</v>
      </c>
      <c r="C15" s="5">
        <f>C$14</f>
        <v>49000</v>
      </c>
      <c r="D15" s="5">
        <v>0</v>
      </c>
      <c r="E15" s="13">
        <v>0</v>
      </c>
      <c r="F15" s="5">
        <f>MROUND(0.02*C15, 1)</f>
        <v>980</v>
      </c>
      <c r="G15" s="7">
        <f t="shared" si="0"/>
        <v>49980</v>
      </c>
      <c r="H15" s="5">
        <f>H$14</f>
        <v>13040</v>
      </c>
      <c r="I15" s="10">
        <f>I$8</f>
        <v>4800</v>
      </c>
      <c r="J15" s="13">
        <v>0</v>
      </c>
      <c r="K15" s="7">
        <f t="shared" si="1"/>
        <v>22300</v>
      </c>
      <c r="L15" s="7">
        <f t="shared" si="2"/>
        <v>40140</v>
      </c>
      <c r="M15" s="7">
        <f t="shared" si="3"/>
        <v>9840</v>
      </c>
      <c r="N15" s="4">
        <f t="shared" si="4"/>
        <v>984</v>
      </c>
      <c r="O15" s="4">
        <f t="shared" si="5"/>
        <v>8856</v>
      </c>
    </row>
    <row r="16" spans="1:15" s="15" customFormat="1">
      <c r="A16" s="4">
        <v>9</v>
      </c>
      <c r="B16" s="4" t="s">
        <v>25</v>
      </c>
      <c r="C16" s="5">
        <f>C$14</f>
        <v>49000</v>
      </c>
      <c r="D16" s="5">
        <v>0</v>
      </c>
      <c r="E16" s="13">
        <v>0</v>
      </c>
      <c r="F16" s="5">
        <f>MROUND(0.02*C16, 1)</f>
        <v>980</v>
      </c>
      <c r="G16" s="7">
        <f t="shared" si="0"/>
        <v>49980</v>
      </c>
      <c r="H16" s="5">
        <f>H$14</f>
        <v>13040</v>
      </c>
      <c r="I16" s="10">
        <f>I$8</f>
        <v>4800</v>
      </c>
      <c r="J16" s="13">
        <v>0</v>
      </c>
      <c r="K16" s="7">
        <f t="shared" si="1"/>
        <v>22300</v>
      </c>
      <c r="L16" s="7">
        <f t="shared" si="2"/>
        <v>40140</v>
      </c>
      <c r="M16" s="7">
        <f t="shared" si="3"/>
        <v>9840</v>
      </c>
      <c r="N16" s="4">
        <f t="shared" si="4"/>
        <v>984</v>
      </c>
      <c r="O16" s="4">
        <f t="shared" si="5"/>
        <v>8856</v>
      </c>
    </row>
    <row r="17" spans="1:15" s="15" customFormat="1">
      <c r="A17" s="4">
        <v>10</v>
      </c>
      <c r="B17" s="4" t="s">
        <v>26</v>
      </c>
      <c r="C17" s="5">
        <f>C$14</f>
        <v>49000</v>
      </c>
      <c r="D17" s="5">
        <v>0</v>
      </c>
      <c r="E17" s="13">
        <v>0</v>
      </c>
      <c r="F17" s="5">
        <f>MROUND(0.02*C17, 1)</f>
        <v>980</v>
      </c>
      <c r="G17" s="7">
        <f t="shared" si="0"/>
        <v>49980</v>
      </c>
      <c r="H17" s="5">
        <f>H$14</f>
        <v>13040</v>
      </c>
      <c r="I17" s="10">
        <f>I$8</f>
        <v>4800</v>
      </c>
      <c r="J17" s="13">
        <v>0</v>
      </c>
      <c r="K17" s="7">
        <f t="shared" si="1"/>
        <v>22300</v>
      </c>
      <c r="L17" s="7">
        <f t="shared" si="2"/>
        <v>40140</v>
      </c>
      <c r="M17" s="8">
        <f t="shared" si="3"/>
        <v>9840</v>
      </c>
      <c r="N17" s="4">
        <f t="shared" si="4"/>
        <v>984</v>
      </c>
      <c r="O17" s="4">
        <f t="shared" si="5"/>
        <v>8856</v>
      </c>
    </row>
    <row r="18" spans="1:15" s="15" customFormat="1">
      <c r="A18" s="4">
        <v>11</v>
      </c>
      <c r="B18" s="10"/>
      <c r="C18" s="5"/>
      <c r="D18" s="4"/>
      <c r="E18" s="5"/>
      <c r="F18" s="5"/>
      <c r="G18" s="4"/>
      <c r="H18" s="5"/>
      <c r="I18" s="5"/>
      <c r="J18" s="5"/>
      <c r="K18" s="5"/>
      <c r="L18" s="4"/>
      <c r="M18" s="4"/>
      <c r="N18" s="4">
        <f t="shared" si="4"/>
        <v>0</v>
      </c>
      <c r="O18" s="4">
        <f t="shared" si="5"/>
        <v>0</v>
      </c>
    </row>
    <row r="19" spans="1:15" s="15" customFormat="1">
      <c r="A19" s="4">
        <v>12</v>
      </c>
      <c r="B19" s="10"/>
      <c r="C19" s="5"/>
      <c r="D19" s="4"/>
      <c r="E19" s="5"/>
      <c r="F19" s="5"/>
      <c r="G19" s="4"/>
      <c r="H19" s="5"/>
      <c r="I19" s="5"/>
      <c r="J19" s="5"/>
      <c r="K19" s="5"/>
      <c r="L19" s="4"/>
      <c r="M19" s="4"/>
      <c r="N19" s="4">
        <f t="shared" si="4"/>
        <v>0</v>
      </c>
      <c r="O19" s="4">
        <f t="shared" si="5"/>
        <v>0</v>
      </c>
    </row>
    <row r="20" spans="1:15" s="15" customFormat="1">
      <c r="A20" s="22" t="s">
        <v>7</v>
      </c>
      <c r="B20" s="22"/>
      <c r="C20" s="4">
        <f t="shared" ref="C20:O20" si="7">SUM(C8:C19)</f>
        <v>481600</v>
      </c>
      <c r="D20" s="4">
        <f t="shared" si="7"/>
        <v>0</v>
      </c>
      <c r="E20" s="4">
        <f t="shared" si="7"/>
        <v>0</v>
      </c>
      <c r="F20" s="4">
        <f t="shared" si="7"/>
        <v>3920</v>
      </c>
      <c r="G20" s="4">
        <f t="shared" si="7"/>
        <v>485520</v>
      </c>
      <c r="H20" s="4">
        <f t="shared" si="7"/>
        <v>127280</v>
      </c>
      <c r="I20" s="4">
        <f t="shared" si="7"/>
        <v>48000</v>
      </c>
      <c r="J20" s="4">
        <f t="shared" si="7"/>
        <v>0</v>
      </c>
      <c r="K20" s="4">
        <f t="shared" si="7"/>
        <v>219100</v>
      </c>
      <c r="L20" s="4">
        <f t="shared" si="7"/>
        <v>394380</v>
      </c>
      <c r="M20" s="4">
        <f t="shared" si="7"/>
        <v>91140</v>
      </c>
      <c r="N20" s="4">
        <f t="shared" si="7"/>
        <v>9114</v>
      </c>
      <c r="O20" s="4">
        <f t="shared" si="7"/>
        <v>82026</v>
      </c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1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/>
    <row r="25" spans="1:15"/>
    <row r="26" spans="1:15"/>
  </sheetData>
  <sheetProtection password="CCC2" sheet="1" objects="1" scenarios="1" selectLockedCells="1"/>
  <mergeCells count="11">
    <mergeCell ref="A20:B20"/>
    <mergeCell ref="B5:B6"/>
    <mergeCell ref="A5:A6"/>
    <mergeCell ref="C5:G5"/>
    <mergeCell ref="H5:L5"/>
    <mergeCell ref="A1:O1"/>
    <mergeCell ref="A2:O2"/>
    <mergeCell ref="N5:N6"/>
    <mergeCell ref="O5:O6"/>
    <mergeCell ref="M5:M6"/>
    <mergeCell ref="A3:O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</dc:creator>
  <cp:lastModifiedBy>DELL</cp:lastModifiedBy>
  <cp:lastPrinted>2018-02-28T14:53:23Z</cp:lastPrinted>
  <dcterms:created xsi:type="dcterms:W3CDTF">2017-01-03T08:42:24Z</dcterms:created>
  <dcterms:modified xsi:type="dcterms:W3CDTF">2018-02-28T14:54:03Z</dcterms:modified>
</cp:coreProperties>
</file>