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35" windowWidth="20055" windowHeight="7170"/>
  </bookViews>
  <sheets>
    <sheet name="Introduction" sheetId="1" r:id="rId1"/>
    <sheet name="Statement" sheetId="2" r:id="rId2"/>
    <sheet name="Form 16" sheetId="4" state="hidden" r:id="rId3"/>
    <sheet name="Tax" sheetId="5" r:id="rId4"/>
    <sheet name="Form16" sheetId="6" r:id="rId5"/>
  </sheets>
  <externalReferences>
    <externalReference r:id="rId6"/>
  </externalReferences>
  <calcPr calcId="124519"/>
</workbook>
</file>

<file path=xl/calcChain.xml><?xml version="1.0" encoding="utf-8"?>
<calcChain xmlns="http://schemas.openxmlformats.org/spreadsheetml/2006/main">
  <c r="B93" i="6"/>
  <c r="N8" i="2"/>
  <c r="N9" s="1"/>
  <c r="N10" s="1"/>
  <c r="N11" s="1"/>
  <c r="N12" s="1"/>
  <c r="N13" s="1"/>
  <c r="N14" s="1"/>
  <c r="N15" s="1"/>
  <c r="N16" s="1"/>
  <c r="N17" s="1"/>
  <c r="N18" s="1"/>
  <c r="N19" s="1"/>
  <c r="N7"/>
  <c r="C6"/>
  <c r="C7" s="1"/>
  <c r="C8" s="1"/>
  <c r="C9" s="1"/>
  <c r="C10" s="1"/>
  <c r="C11" s="1"/>
  <c r="C12" s="1"/>
  <c r="C13" s="1"/>
  <c r="C14" s="1"/>
  <c r="C15" s="1"/>
  <c r="C16" s="1"/>
  <c r="C17" s="1"/>
  <c r="I35" i="6"/>
  <c r="I33"/>
  <c r="G9"/>
  <c r="G7"/>
  <c r="G6"/>
  <c r="G5"/>
  <c r="D9"/>
  <c r="A9"/>
  <c r="A7"/>
  <c r="A6"/>
  <c r="H85" s="1"/>
  <c r="A5"/>
  <c r="H93" s="1"/>
  <c r="B85" l="1"/>
  <c r="H94"/>
  <c r="J62" i="5" l="1"/>
  <c r="K81" i="6" s="1"/>
  <c r="I46" i="5"/>
  <c r="J46" s="1"/>
  <c r="I73" i="6" s="1"/>
  <c r="J20" i="2" l="1"/>
  <c r="C23"/>
  <c r="J23" s="1"/>
  <c r="I40" i="5"/>
  <c r="J40" s="1"/>
  <c r="I68" i="6" s="1"/>
  <c r="I39" i="5"/>
  <c r="J39" s="1"/>
  <c r="I67" i="6" s="1"/>
  <c r="I38" i="5"/>
  <c r="J38" s="1"/>
  <c r="I66" i="6" s="1"/>
  <c r="J47" i="5"/>
  <c r="I74" i="6" s="1"/>
  <c r="J45" i="5"/>
  <c r="I72" i="6" s="1"/>
  <c r="J44" i="5"/>
  <c r="I71" i="6" s="1"/>
  <c r="J43" i="5"/>
  <c r="I70" i="6" s="1"/>
  <c r="I42" i="5"/>
  <c r="J42" s="1"/>
  <c r="I69" i="6" s="1"/>
  <c r="I36" i="5"/>
  <c r="H63" i="6" s="1"/>
  <c r="I35" i="5"/>
  <c r="G62" i="6" s="1"/>
  <c r="I34" i="5"/>
  <c r="G61" i="6" s="1"/>
  <c r="I33" i="5"/>
  <c r="G60" i="6" s="1"/>
  <c r="I32" i="5"/>
  <c r="G59" i="6" s="1"/>
  <c r="I31" i="5"/>
  <c r="G58" i="6" s="1"/>
  <c r="I30" i="5"/>
  <c r="G57" i="6" s="1"/>
  <c r="I29" i="5"/>
  <c r="G56" i="6" s="1"/>
  <c r="J24" i="5"/>
  <c r="J22"/>
  <c r="I47" i="6" s="1"/>
  <c r="J20" i="5"/>
  <c r="I41" i="6" s="1"/>
  <c r="J42" s="1"/>
  <c r="J17" i="5"/>
  <c r="I45" i="6" s="1"/>
  <c r="I36"/>
  <c r="E6" i="5"/>
  <c r="E5"/>
  <c r="E4"/>
  <c r="E3"/>
  <c r="J58" l="1"/>
  <c r="I46" i="6"/>
  <c r="J47" s="1"/>
  <c r="I75"/>
  <c r="J75" s="1"/>
  <c r="K7" i="2"/>
  <c r="P3"/>
  <c r="J3"/>
  <c r="C3"/>
  <c r="O2"/>
  <c r="D2"/>
  <c r="H76" i="1"/>
  <c r="H74"/>
  <c r="H71"/>
  <c r="H70"/>
  <c r="H69"/>
  <c r="H68"/>
  <c r="H67"/>
  <c r="R6" i="2"/>
  <c r="R7" s="1"/>
  <c r="S22"/>
  <c r="M7"/>
  <c r="M8" s="1"/>
  <c r="M9" s="1"/>
  <c r="M10" s="1"/>
  <c r="M11" s="1"/>
  <c r="M12" s="1"/>
  <c r="M13" s="1"/>
  <c r="M14" s="1"/>
  <c r="M15" s="1"/>
  <c r="M16" s="1"/>
  <c r="M17" s="1"/>
  <c r="J21"/>
  <c r="H6"/>
  <c r="G7"/>
  <c r="G8" s="1"/>
  <c r="G9" s="1"/>
  <c r="G10" s="1"/>
  <c r="G11" s="1"/>
  <c r="G12" s="1"/>
  <c r="G13" s="1"/>
  <c r="G14" s="1"/>
  <c r="G15" s="1"/>
  <c r="G16" s="1"/>
  <c r="G17" s="1"/>
  <c r="F12"/>
  <c r="F13" s="1"/>
  <c r="F14" s="1"/>
  <c r="F15" s="1"/>
  <c r="F16" s="1"/>
  <c r="F17" s="1"/>
  <c r="D6"/>
  <c r="C90" i="4"/>
  <c r="C89"/>
  <c r="L75"/>
  <c r="L74"/>
  <c r="K71"/>
  <c r="J71"/>
  <c r="K70"/>
  <c r="J70"/>
  <c r="K69"/>
  <c r="J69"/>
  <c r="K68"/>
  <c r="J68"/>
  <c r="K67"/>
  <c r="J67"/>
  <c r="H62"/>
  <c r="H61"/>
  <c r="H60"/>
  <c r="H59"/>
  <c r="H58"/>
  <c r="H57"/>
  <c r="H56"/>
  <c r="H55"/>
  <c r="H54"/>
  <c r="H53"/>
  <c r="J44"/>
  <c r="L45" s="1"/>
  <c r="K41"/>
  <c r="J36"/>
  <c r="J35"/>
  <c r="J28"/>
  <c r="K33" s="1"/>
  <c r="H11"/>
  <c r="E11"/>
  <c r="B11"/>
  <c r="H9"/>
  <c r="B9"/>
  <c r="H8"/>
  <c r="B8"/>
  <c r="I81" s="1"/>
  <c r="H7"/>
  <c r="B7"/>
  <c r="I89" s="1"/>
  <c r="T24" i="2"/>
  <c r="S24"/>
  <c r="J24"/>
  <c r="S23"/>
  <c r="T23" s="1"/>
  <c r="J22"/>
  <c r="S21"/>
  <c r="S20"/>
  <c r="P8"/>
  <c r="P9" s="1"/>
  <c r="P10" s="1"/>
  <c r="P11" s="1"/>
  <c r="P12" s="1"/>
  <c r="P13" s="1"/>
  <c r="P14" s="1"/>
  <c r="P15" s="1"/>
  <c r="P16" s="1"/>
  <c r="P17" s="1"/>
  <c r="Q7"/>
  <c r="P7"/>
  <c r="P25" s="1"/>
  <c r="O7"/>
  <c r="O8" s="1"/>
  <c r="O9" s="1"/>
  <c r="L7"/>
  <c r="L8" s="1"/>
  <c r="L9" s="1"/>
  <c r="L10" s="1"/>
  <c r="L11" s="1"/>
  <c r="L12" s="1"/>
  <c r="L13" s="1"/>
  <c r="L14" s="1"/>
  <c r="L15" s="1"/>
  <c r="L16" s="1"/>
  <c r="L17" s="1"/>
  <c r="T21" l="1"/>
  <c r="T20"/>
  <c r="L76" i="4"/>
  <c r="L78" s="1"/>
  <c r="C82" s="1"/>
  <c r="J62"/>
  <c r="K62" s="1"/>
  <c r="L72" s="1"/>
  <c r="K36"/>
  <c r="I90"/>
  <c r="T22" i="2"/>
  <c r="R8"/>
  <c r="R9" s="1"/>
  <c r="R10" s="1"/>
  <c r="R11" s="1"/>
  <c r="R12" s="1"/>
  <c r="R13" s="1"/>
  <c r="R14" s="1"/>
  <c r="R15" s="1"/>
  <c r="K37" i="4"/>
  <c r="L42" s="1"/>
  <c r="L46" s="1"/>
  <c r="L49" s="1"/>
  <c r="C81"/>
  <c r="K8" i="2"/>
  <c r="O10"/>
  <c r="O11" s="1"/>
  <c r="O12" s="1"/>
  <c r="O13" s="1"/>
  <c r="O14" s="1"/>
  <c r="O15" s="1"/>
  <c r="O16" s="1"/>
  <c r="O17" s="1"/>
  <c r="L25"/>
  <c r="F25"/>
  <c r="D7"/>
  <c r="D8" s="1"/>
  <c r="D9" s="1"/>
  <c r="D10" s="1"/>
  <c r="D11" s="1"/>
  <c r="D12" s="1"/>
  <c r="D13" s="1"/>
  <c r="D14" s="1"/>
  <c r="D15" s="1"/>
  <c r="D16" s="1"/>
  <c r="D17" s="1"/>
  <c r="H7"/>
  <c r="H8" s="1"/>
  <c r="H9" s="1"/>
  <c r="H10" s="1"/>
  <c r="H11" s="1"/>
  <c r="H12" s="1"/>
  <c r="H13" s="1"/>
  <c r="H14" s="1"/>
  <c r="H15" s="1"/>
  <c r="H16" s="1"/>
  <c r="H17" s="1"/>
  <c r="Q8"/>
  <c r="Q9" s="1"/>
  <c r="Q10" s="1"/>
  <c r="Q11" s="1"/>
  <c r="Q12" s="1"/>
  <c r="Q13" s="1"/>
  <c r="Q14" s="1"/>
  <c r="Q15" s="1"/>
  <c r="Q16" s="1"/>
  <c r="Q17" s="1"/>
  <c r="D57" i="1" l="1"/>
  <c r="E18" i="2" s="1"/>
  <c r="J11"/>
  <c r="Q25"/>
  <c r="S6"/>
  <c r="L73" i="4"/>
  <c r="S8" i="2"/>
  <c r="S7"/>
  <c r="R25"/>
  <c r="J64" i="5" s="1"/>
  <c r="M25" i="2"/>
  <c r="J10"/>
  <c r="K9"/>
  <c r="G25"/>
  <c r="J6"/>
  <c r="O25"/>
  <c r="D25"/>
  <c r="H25"/>
  <c r="G15" i="5" l="1"/>
  <c r="J15" s="1"/>
  <c r="I34" i="6"/>
  <c r="J36" s="1"/>
  <c r="J7" i="2"/>
  <c r="T7" s="1"/>
  <c r="I28" i="5"/>
  <c r="G55" i="6" s="1"/>
  <c r="J12" i="2"/>
  <c r="J8"/>
  <c r="T8" s="1"/>
  <c r="S18"/>
  <c r="J18"/>
  <c r="T6"/>
  <c r="K10"/>
  <c r="J13" l="1"/>
  <c r="D58" i="1"/>
  <c r="E19" i="2" s="1"/>
  <c r="J19" s="1"/>
  <c r="S9"/>
  <c r="T18"/>
  <c r="K11"/>
  <c r="S10"/>
  <c r="T10" s="1"/>
  <c r="J9"/>
  <c r="S19" l="1"/>
  <c r="J14"/>
  <c r="S11"/>
  <c r="T11" s="1"/>
  <c r="K12"/>
  <c r="T9"/>
  <c r="J15" l="1"/>
  <c r="T19"/>
  <c r="K13"/>
  <c r="S12"/>
  <c r="T12" s="1"/>
  <c r="E25" l="1"/>
  <c r="J16"/>
  <c r="I25"/>
  <c r="S13"/>
  <c r="T13" s="1"/>
  <c r="K14"/>
  <c r="C25"/>
  <c r="J17" l="1"/>
  <c r="J25" s="1"/>
  <c r="N25"/>
  <c r="K15"/>
  <c r="S14"/>
  <c r="T14" s="1"/>
  <c r="J8" i="5" l="1"/>
  <c r="S15" i="2"/>
  <c r="T15" s="1"/>
  <c r="K16"/>
  <c r="J16" i="5" l="1"/>
  <c r="J18" s="1"/>
  <c r="J21" s="1"/>
  <c r="J23" s="1"/>
  <c r="J25" s="1"/>
  <c r="I26" i="6"/>
  <c r="J31" s="1"/>
  <c r="S16" i="2"/>
  <c r="T16" s="1"/>
  <c r="K17"/>
  <c r="K37" i="6" l="1"/>
  <c r="K43" s="1"/>
  <c r="K48" s="1"/>
  <c r="K51" s="1"/>
  <c r="S17" i="2"/>
  <c r="K25"/>
  <c r="G54" i="6" s="1"/>
  <c r="I64" s="1"/>
  <c r="S25" i="2" l="1"/>
  <c r="T17"/>
  <c r="T25" s="1"/>
  <c r="I37" i="5" l="1"/>
  <c r="J37" s="1"/>
  <c r="J48" l="1"/>
  <c r="I49" s="1"/>
  <c r="J49" s="1"/>
  <c r="J64" i="6"/>
  <c r="K76" s="1"/>
  <c r="K77" s="1"/>
  <c r="F52" i="5" l="1"/>
  <c r="I52" s="1"/>
  <c r="J56" s="1"/>
  <c r="F53"/>
  <c r="I53" s="1"/>
  <c r="F54"/>
  <c r="I54" s="1"/>
  <c r="I55" l="1"/>
  <c r="J57" s="1"/>
  <c r="J59" s="1"/>
  <c r="K78" i="6" s="1"/>
  <c r="J60" i="5" l="1"/>
  <c r="K79" i="6" s="1"/>
  <c r="K80" s="1"/>
  <c r="K82" s="1"/>
  <c r="B86" s="1"/>
  <c r="J61" i="5" l="1"/>
  <c r="J63" s="1"/>
  <c r="J65" s="1"/>
  <c r="J66" l="1"/>
</calcChain>
</file>

<file path=xl/comments1.xml><?xml version="1.0" encoding="utf-8"?>
<comments xmlns="http://schemas.openxmlformats.org/spreadsheetml/2006/main">
  <authors>
    <author>city</author>
  </authors>
  <commentList>
    <comment ref="J20" authorId="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<sst xmlns="http://schemas.openxmlformats.org/spreadsheetml/2006/main" count="498" uniqueCount="389">
  <si>
    <t xml:space="preserve">5. Tax Sheet पर आप कुछ बदलना चाहते है तो बदल सकते है । इसके बाद आप कोई भी शीट Print कर सकते है । </t>
  </si>
  <si>
    <t>Name</t>
  </si>
  <si>
    <t xml:space="preserve">&lt;- यहाँ अपना नाम लिखें </t>
  </si>
  <si>
    <t>Designation</t>
  </si>
  <si>
    <t xml:space="preserve">&lt;- यहाँ अपने पद का नाम लिखें </t>
  </si>
  <si>
    <t>Class</t>
  </si>
  <si>
    <t>&lt;- यहाँ अपने पद की श्रेणी लिखें (Class 1, 2, 3 or 4)</t>
  </si>
  <si>
    <t>Office</t>
  </si>
  <si>
    <t xml:space="preserve">&lt;- यहाँ अपने ऑफिस का नाम लिखें </t>
  </si>
  <si>
    <t xml:space="preserve">PAN No. </t>
  </si>
  <si>
    <t xml:space="preserve">&lt;- यहाँ अपना PAN नम्बर लिखें </t>
  </si>
  <si>
    <t>Residential Status</t>
  </si>
  <si>
    <t>Resident</t>
  </si>
  <si>
    <t xml:space="preserve">&lt;- यहाँ अपना Residential Status लिखें </t>
  </si>
  <si>
    <t>Non-Resident</t>
  </si>
  <si>
    <t>Not Ordinary Resident</t>
  </si>
  <si>
    <t>Name of Employer</t>
  </si>
  <si>
    <t xml:space="preserve">&lt;- यहाँ अपने ऑफिस के मुखिया का नाम लिखें। </t>
  </si>
  <si>
    <t xml:space="preserve">&lt;- यहाँ अपने ऑफिस के मुखिया का पद लिखें। </t>
  </si>
  <si>
    <t>Address (Office)</t>
  </si>
  <si>
    <t xml:space="preserve">&lt;- यहाँ अपने मुखिया के ऑफिस का नाम लिखें </t>
  </si>
  <si>
    <t xml:space="preserve">&lt;- यहाँ अपने मुखिया का PAN नम्बर लिखें।  </t>
  </si>
  <si>
    <t xml:space="preserve">&lt;- यहाँ अपने मुखिया का TAN नम्बर लिखें।  </t>
  </si>
  <si>
    <t>Income from Salary</t>
  </si>
  <si>
    <r>
      <t xml:space="preserve">Basic pay </t>
    </r>
    <r>
      <rPr>
        <b/>
        <i/>
        <sz val="11"/>
        <color theme="1"/>
        <rFont val="Calibri"/>
        <family val="2"/>
        <scheme val="minor"/>
      </rPr>
      <t>(July Paid in Aug. 17)</t>
    </r>
  </si>
  <si>
    <r>
      <t xml:space="preserve">HRA </t>
    </r>
    <r>
      <rPr>
        <b/>
        <i/>
        <sz val="11"/>
        <color theme="1"/>
        <rFont val="Calibri"/>
        <family val="2"/>
        <scheme val="minor"/>
      </rPr>
      <t xml:space="preserve"> (March Paid in April 17)</t>
    </r>
  </si>
  <si>
    <r>
      <t xml:space="preserve">HRA  </t>
    </r>
    <r>
      <rPr>
        <b/>
        <i/>
        <sz val="11"/>
        <color theme="1"/>
        <rFont val="Calibri"/>
        <family val="2"/>
        <scheme val="minor"/>
      </rPr>
      <t>(July Paid in Aug. 17)</t>
    </r>
  </si>
  <si>
    <t>Special Pay if any</t>
  </si>
  <si>
    <t>Any other Allowance</t>
  </si>
  <si>
    <t>LTC Received</t>
  </si>
  <si>
    <t>DA Arear-I</t>
  </si>
  <si>
    <t>DA Arear-II</t>
  </si>
  <si>
    <t>Any Other Amount/Arrear</t>
  </si>
  <si>
    <t>Income from House property</t>
  </si>
  <si>
    <t>Income from Bank Interest</t>
  </si>
  <si>
    <t>Total Tax Paid Per Month</t>
  </si>
  <si>
    <t>Salary Statement for the Year 2017-18</t>
  </si>
  <si>
    <t>Name of Employee :</t>
  </si>
  <si>
    <t>Designation :</t>
  </si>
  <si>
    <t>Office :</t>
  </si>
  <si>
    <t>Residential Status :</t>
  </si>
  <si>
    <t xml:space="preserve">Sr. No. </t>
  </si>
  <si>
    <t>Salary paid in month of</t>
  </si>
  <si>
    <t xml:space="preserve">Pay </t>
  </si>
  <si>
    <t>PP/ SP</t>
  </si>
  <si>
    <t>DA</t>
  </si>
  <si>
    <t>HRA</t>
  </si>
  <si>
    <t>Med</t>
  </si>
  <si>
    <t>CCA/ Edu All</t>
  </si>
  <si>
    <t>Conv. for H/Cap</t>
  </si>
  <si>
    <t>Total        3 to 11</t>
  </si>
  <si>
    <t>GPF (Sub)</t>
  </si>
  <si>
    <t>GPF (Adv)</t>
  </si>
  <si>
    <t>GIS</t>
  </si>
  <si>
    <t>NPS</t>
  </si>
  <si>
    <t>Adv</t>
  </si>
  <si>
    <t>Loan</t>
  </si>
  <si>
    <t>Other</t>
  </si>
  <si>
    <t>Income            Tax Paid</t>
  </si>
  <si>
    <t>Total Deductions 13 to 19</t>
  </si>
  <si>
    <t>Net Paid</t>
  </si>
  <si>
    <t>Mar paid in Apr</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</si>
  <si>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</si>
  <si>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</si>
  <si>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</si>
  <si>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</si>
  <si>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</si>
  <si>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</si>
  <si>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</si>
  <si>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</si>
  <si>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</si>
  <si>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</si>
  <si>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</si>
  <si>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</si>
  <si>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</si>
  <si>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LTC/ Arrears</t>
  </si>
  <si>
    <t>Edu.Allowance</t>
  </si>
  <si>
    <t>Salary Arrear</t>
  </si>
  <si>
    <t>Any Other</t>
  </si>
  <si>
    <t>Grand Total</t>
  </si>
  <si>
    <t>Signature of Employee</t>
  </si>
  <si>
    <t>Signature of DDO with Seal</t>
  </si>
  <si>
    <t>Rs.</t>
  </si>
  <si>
    <t>Total</t>
  </si>
  <si>
    <t>C</t>
  </si>
  <si>
    <t>E</t>
  </si>
  <si>
    <t>F</t>
  </si>
  <si>
    <t>Gross Total Income</t>
  </si>
  <si>
    <t>G</t>
  </si>
  <si>
    <t>H</t>
  </si>
  <si>
    <t>I</t>
  </si>
  <si>
    <t>J</t>
  </si>
  <si>
    <t>Computation of Tax</t>
  </si>
  <si>
    <t>L</t>
  </si>
  <si>
    <t>M</t>
  </si>
  <si>
    <t>N</t>
  </si>
  <si>
    <t>O</t>
  </si>
  <si>
    <t>P</t>
  </si>
  <si>
    <t>Checked by</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</si>
  <si>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</si>
  <si>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</si>
  <si>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</si>
  <si>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</si>
  <si>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</si>
  <si>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</si>
  <si>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</si>
  <si>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</si>
  <si>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</si>
  <si>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</si>
  <si>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</si>
  <si>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</si>
  <si>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2017-18</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</si>
  <si>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</si>
  <si>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</si>
  <si>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</si>
  <si>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</si>
  <si>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</si>
  <si>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</si>
  <si>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</si>
  <si>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</si>
  <si>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</si>
  <si>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</si>
  <si>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</si>
  <si>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</si>
  <si>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</si>
  <si>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</si>
  <si>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</si>
  <si>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</si>
  <si>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</si>
  <si>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</si>
  <si>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</si>
  <si>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</si>
  <si>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</si>
  <si>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</si>
  <si>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</si>
  <si>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</si>
  <si>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</si>
  <si>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</si>
  <si>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</si>
  <si>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</si>
  <si>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</si>
  <si>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</si>
  <si>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</si>
  <si>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Interest from Saving Bank Accounts</t>
  </si>
  <si>
    <t>8. Gross Total Income (6+7) c/f</t>
  </si>
  <si>
    <t>8. Gross Total Income (6+7) b/f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</si>
  <si>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</si>
  <si>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</si>
  <si>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</si>
  <si>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</si>
  <si>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</si>
  <si>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</si>
  <si>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</si>
  <si>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</si>
  <si>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</si>
  <si>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</si>
  <si>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</si>
  <si>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</si>
  <si>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</si>
  <si>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</si>
  <si>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</si>
  <si>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</si>
  <si>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</si>
  <si>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</si>
  <si>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</si>
  <si>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</si>
  <si>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</si>
  <si>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</si>
  <si>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</si>
  <si>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</si>
  <si>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</si>
  <si>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</si>
  <si>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</si>
  <si>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</si>
  <si>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</si>
  <si>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</si>
  <si>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</si>
  <si>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</si>
  <si>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</si>
  <si>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Education Cess @ 3% (on tax computed in Sr. No. 12)</t>
  </si>
  <si>
    <t>14. Tax Payable (12+13)</t>
  </si>
  <si>
    <t>15. Less: Relief under section 89 (attach details in form 10 E)</t>
  </si>
  <si>
    <t>16. Tax Payable (14-15)</t>
  </si>
  <si>
    <t xml:space="preserve">Verification: </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</si>
  <si>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</si>
  <si>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</si>
  <si>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</si>
  <si>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</si>
  <si>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</si>
  <si>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</si>
  <si>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</si>
  <si>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</si>
  <si>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</si>
  <si>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</si>
  <si>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</si>
  <si>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Date</t>
  </si>
  <si>
    <t>Desgination</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</si>
  <si>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</si>
  <si>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</si>
  <si>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</si>
  <si>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</si>
  <si>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</si>
  <si>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</si>
  <si>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Downloaded from www.officebabu.com</t>
  </si>
  <si>
    <t>Repayment of House Loan</t>
  </si>
  <si>
    <t xml:space="preserve">Accrued Interest on NSC </t>
  </si>
  <si>
    <t>HBA Interest Paid</t>
  </si>
  <si>
    <t xml:space="preserve">Maximum Rs.  200000 </t>
  </si>
  <si>
    <t xml:space="preserve">NPS Self Contribution </t>
  </si>
  <si>
    <t>Maximum 50000</t>
  </si>
  <si>
    <t>Office Name :</t>
  </si>
  <si>
    <t>2. आपको सही Calculation के लिए  सभी कालम भरने जरूरी है।</t>
  </si>
  <si>
    <t xml:space="preserve">1. सबसे पहले आपको Introduction Sheet पर अपनी वांछित सूचना भरनी है।     </t>
  </si>
  <si>
    <t>3. एक बार प्रयोग करने के बाद इस Software के फार्मूले नष्ट हो जाते है। अगली बार प्रयोग करने के लिए www.officebabu.com से नया download करें।</t>
  </si>
  <si>
    <t xml:space="preserve">4. Statement Sheet में आपको क्रीम रंग की Cells  में अपनी Detail  भरनी है  </t>
  </si>
  <si>
    <t xml:space="preserve">&lt;-यहाँ Tax की मासिक कटौती लिखें </t>
  </si>
  <si>
    <t xml:space="preserve">&lt;- जुलाई Paid अगस्त 2017 की Basic pay लिखें </t>
  </si>
  <si>
    <t xml:space="preserve">&lt;- मार्च Paid अप्रैल 2017 का HRA लिखें </t>
  </si>
  <si>
    <t xml:space="preserve">&lt;- जुलाई Paid अगस्त 2017  का HRA लिखें </t>
  </si>
  <si>
    <t xml:space="preserve">&lt;- यहाँ LTC की प्राप्त राशि लिखें </t>
  </si>
  <si>
    <t xml:space="preserve">&lt;- प्रथम DA Arrear की राशि चैक कर लें </t>
  </si>
  <si>
    <t xml:space="preserve">&lt;- द्वितीय DA Arrear की राशि चैक कर लें </t>
  </si>
  <si>
    <t>ABCDE1234G</t>
  </si>
  <si>
    <t>Agriculture Income</t>
  </si>
  <si>
    <t>i</t>
  </si>
  <si>
    <t xml:space="preserve">ii             </t>
  </si>
  <si>
    <t>iii</t>
  </si>
  <si>
    <t xml:space="preserve">80G </t>
  </si>
  <si>
    <t>iv</t>
  </si>
  <si>
    <t>v</t>
  </si>
  <si>
    <t>80TTA (Interest of Bank Account Max. Rebet upto Rs. 10000/-)</t>
  </si>
  <si>
    <t>Self Contribution to NPS Account (Maximum 50000/-)</t>
  </si>
  <si>
    <t>80 D</t>
  </si>
  <si>
    <t xml:space="preserve">80DD (Handicaped Dependent) </t>
  </si>
  <si>
    <t>(40%-79% 75000/- for above 125000/-)</t>
  </si>
  <si>
    <t xml:space="preserve">80U        </t>
  </si>
  <si>
    <t>Self (40%-79% 75000/- for above 125000/-)</t>
  </si>
  <si>
    <t xml:space="preserve">80TTA </t>
  </si>
  <si>
    <t>(Interest of Bank Account Max. Rebet upto Rs. 10000/-)</t>
  </si>
  <si>
    <t>( To be submitted in triplicate alongwith Attested Photostat copies of savings mentioned in Item No. G)</t>
  </si>
  <si>
    <t>Name of the employee :</t>
  </si>
  <si>
    <t>PAN :</t>
  </si>
  <si>
    <t>A.</t>
  </si>
  <si>
    <t>Salary and other Beninifits:</t>
  </si>
  <si>
    <t>B.</t>
  </si>
  <si>
    <t>Less: Income exemptu/s 10</t>
  </si>
  <si>
    <t>Travel Concession or Assistance</t>
  </si>
  <si>
    <t>Fixed Conveyance Allowance (su. To actual expe)</t>
  </si>
  <si>
    <t>Education Allwance Rs. 100 Per Month Per Child</t>
  </si>
  <si>
    <t>Add: Income From House Property</t>
  </si>
  <si>
    <t>D</t>
  </si>
  <si>
    <t>Less : interest paid in case of self occupied residential house(upto Rs.30,000)</t>
  </si>
  <si>
    <t>(Rs 2,00,000/- in case construction of house is completed from borrowed capital on or after 1.4.99)</t>
  </si>
  <si>
    <t>balance</t>
  </si>
  <si>
    <r>
      <t>Add: income from other sources</t>
    </r>
    <r>
      <rPr>
        <b/>
        <sz val="8"/>
        <rFont val="Arial"/>
        <family val="2"/>
      </rPr>
      <t xml:space="preserve"> </t>
    </r>
    <r>
      <rPr>
        <sz val="8"/>
        <rFont val="Arial"/>
        <family val="2"/>
      </rPr>
      <t>including Interest from bank and other deposits or investments</t>
    </r>
  </si>
  <si>
    <t>Add: Agriculture Income</t>
  </si>
  <si>
    <t>Total Income</t>
  </si>
  <si>
    <t>Less: Deduction u/s 80c to 80ccf( Savings and investments made during the year)</t>
  </si>
  <si>
    <t>a</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</si>
  <si>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</si>
  <si>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</si>
  <si>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</si>
  <si>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</si>
  <si>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</si>
  <si>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</si>
  <si>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</si>
  <si>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</si>
  <si>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</si>
  <si>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</si>
  <si>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</si>
  <si>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</si>
  <si>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</si>
  <si>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</si>
  <si>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PPF</t>
  </si>
  <si>
    <t>k</t>
  </si>
  <si>
    <t>Others</t>
  </si>
  <si>
    <t>Total(limited to Rs 150000)</t>
  </si>
  <si>
    <t>l</t>
  </si>
  <si>
    <t>Rajive Gandhi Equity Saving Scheme( Deduction Up to 50% of Max. 50,000)</t>
  </si>
  <si>
    <t>m</t>
  </si>
  <si>
    <t>Less Deduction U/S 80E (Interest Paid on Loan for Higher Education)</t>
  </si>
  <si>
    <t>n</t>
  </si>
  <si>
    <t>Less: Deductions u/s 80D to 80U</t>
  </si>
  <si>
    <t>80 D (Medical/Insurance Premiam upto 25000)……………………………………</t>
  </si>
  <si>
    <t>80DD (Handicaped Dependent)</t>
  </si>
  <si>
    <t>80G …………………………………………</t>
  </si>
  <si>
    <t>80U</t>
  </si>
  <si>
    <t>vi</t>
  </si>
  <si>
    <t>Any other</t>
  </si>
  <si>
    <t>Total Deduction from 80C to 80U</t>
  </si>
  <si>
    <t>Taxable Income(rounde off to nearest ten rupees)</t>
  </si>
  <si>
    <t>rate</t>
  </si>
  <si>
    <t>1. on first Rs 2,50,000</t>
  </si>
  <si>
    <t>Tax On Total  Income</t>
  </si>
  <si>
    <t>Rebet U/S 87A</t>
  </si>
  <si>
    <t>Tax Payable after rebet U/S 87A (item K-L)</t>
  </si>
  <si>
    <t>Less: Income Tax on Agriculture income</t>
  </si>
  <si>
    <t>Tax Payable after Rebet on agriculture income</t>
  </si>
  <si>
    <t>Q</t>
  </si>
  <si>
    <t>Education Cess &amp;Higher Education cess@ 3% of above</t>
  </si>
  <si>
    <t>R</t>
  </si>
  <si>
    <r>
      <t xml:space="preserve">Tax Payable ( </t>
    </r>
    <r>
      <rPr>
        <sz val="9"/>
        <rFont val="Arial"/>
        <family val="2"/>
      </rPr>
      <t>item M+N)</t>
    </r>
  </si>
  <si>
    <t>S</t>
  </si>
  <si>
    <t xml:space="preserve">Rebet U/S 89(1) </t>
  </si>
  <si>
    <t>T</t>
  </si>
  <si>
    <t>Total Tax Payable</t>
  </si>
  <si>
    <t>U</t>
  </si>
  <si>
    <r>
      <t xml:space="preserve">Tax Deduced at source </t>
    </r>
    <r>
      <rPr>
        <sz val="9"/>
        <rFont val="Arial"/>
        <family val="2"/>
      </rPr>
      <t>(enclose certificates) issued u/s 203</t>
    </r>
  </si>
  <si>
    <t>V</t>
  </si>
  <si>
    <t>Balance Tax to be paid</t>
  </si>
  <si>
    <t>W</t>
  </si>
  <si>
    <t>Refundable Tax Amount</t>
  </si>
  <si>
    <t>verification</t>
  </si>
  <si>
    <t>I ……………….... Do hereby declare that what is stated above is true to the best of my knowledge</t>
  </si>
  <si>
    <t>and belief. Verified today the ……………… day of ……………. 2017</t>
  </si>
  <si>
    <t>Place……………………..……</t>
  </si>
  <si>
    <t>Date…………</t>
  </si>
  <si>
    <t>……………</t>
  </si>
  <si>
    <t>………………</t>
  </si>
  <si>
    <t>head of office</t>
  </si>
  <si>
    <t>signature of employee</t>
  </si>
  <si>
    <t xml:space="preserve">Proforma for Calculation of Income Tax for the year  2017-18 </t>
  </si>
  <si>
    <t>( received during financial year 2017-18 )</t>
  </si>
  <si>
    <t xml:space="preserve">Less Deduction U/S 80E </t>
  </si>
  <si>
    <t>(Interest Paid on Loan for Higher Education)</t>
  </si>
  <si>
    <t xml:space="preserve">4. Rs 5,00,001 to Rs 10,00,000 </t>
  </si>
  <si>
    <t>5. Exceeding Rs 10000001</t>
  </si>
  <si>
    <t>Rebate U/S 89(1)</t>
  </si>
  <si>
    <t>Tuition Fee (Maximum for 2 children)</t>
  </si>
  <si>
    <t>Investment in NSC ( VIII Issue)</t>
  </si>
  <si>
    <t xml:space="preserve">Rajiv Gandhi Equity Scheme </t>
  </si>
  <si>
    <t>LIC</t>
  </si>
  <si>
    <t>ULIP</t>
  </si>
  <si>
    <t>Maximum Rebate up to 150000/-</t>
  </si>
  <si>
    <t xml:space="preserve">HBA Interest Paid                                                          </t>
  </si>
  <si>
    <t xml:space="preserve">Income from Other Sources                                                       </t>
  </si>
  <si>
    <t xml:space="preserve">Income from Salary                                                    </t>
  </si>
  <si>
    <t xml:space="preserve">Personal Details of the Employee                                                 </t>
  </si>
  <si>
    <t xml:space="preserve">Deductions u/s 80C to 80CCG                                                         </t>
  </si>
  <si>
    <t xml:space="preserve">Deductions u/s 80D to 80U                                                        </t>
  </si>
  <si>
    <t xml:space="preserve">Tax Paid                                                           </t>
  </si>
  <si>
    <t>Form Form 10E</t>
  </si>
  <si>
    <t xml:space="preserve">इस Income Tax (FY 2017-18) को प्रयोग करने के लिए महत्वपूर्ण निर्देश </t>
  </si>
  <si>
    <t xml:space="preserve">downloaded from  www.officebabu.com </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</si>
  <si>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</si>
  <si>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This Income Tax Software (Calculator) is Prepared by Mrs. Saroj Nimbiwal Ex. Computer Tr.  GSSS Bhattu Kalan (Fatehabad)</t>
  </si>
  <si>
    <t>(Medical/Insurance Premiam upto 25000)</t>
  </si>
  <si>
    <t>Downloaded From: www.officebabu.com</t>
  </si>
  <si>
    <t>Mrs. Saroj Nimbiwal</t>
  </si>
  <si>
    <t>Ex. Computer Teacher</t>
  </si>
  <si>
    <t>GSSS Bhattu Kalan</t>
  </si>
  <si>
    <t xml:space="preserve">आपके सुझाव हमारे लिए महत्वपूर्ण है अत: आपके सुझाव हमारे whats app No. 8607302170 पर आमंत्रित है </t>
  </si>
  <si>
    <t>G.P.F/ N.P.S.</t>
  </si>
  <si>
    <t>2. Rs 2,50,001 to Rs 5,00,000</t>
  </si>
  <si>
    <t>Taxable Amount</t>
  </si>
  <si>
    <t>Tax amount</t>
  </si>
  <si>
    <t>Nil</t>
  </si>
  <si>
    <t>(u/s 80 CCG) Please Study  Income Tax Rules before Taking Rebate</t>
  </si>
  <si>
    <t xml:space="preserve">                                                                      Details of Employer</t>
  </si>
  <si>
    <t>PAN No. of Employer</t>
  </si>
  <si>
    <t>TAN No. of Employer</t>
  </si>
  <si>
    <t>2018-19</t>
  </si>
  <si>
    <t>PQWER4561K</t>
  </si>
  <si>
    <t>RTKG05656L</t>
  </si>
  <si>
    <t>Income From House Property</t>
  </si>
  <si>
    <t>Income From Agriculture</t>
  </si>
  <si>
    <t>5. Aggregate of 4 (a) and (c)</t>
  </si>
  <si>
    <t>i)  GPF/NPS</t>
  </si>
  <si>
    <t>xi) Rajive Gandhi Equity Saving Scheme( Deduction Up to 50% of Max. 50,000)</t>
  </si>
  <si>
    <t>xii) Less Deduction U/S 80E (Interest Paid on Loan for Higher Education)</t>
  </si>
  <si>
    <t>xiii) Self Contribution to NPS Account (Maximum 50000/-)</t>
  </si>
  <si>
    <t>ix) PPF</t>
  </si>
  <si>
    <t>xiv) 80 D (Medical/Insurance Premiam upto 25000)……………………………………</t>
  </si>
  <si>
    <t>xv)80DD (Handicaped Dependent)</t>
  </si>
  <si>
    <t>xvi)80G …………………………………………</t>
  </si>
  <si>
    <t>xvii) 80U</t>
  </si>
  <si>
    <t>xviii) 80TTA (Interest of Bank Account Max. Rebet upto Rs. 10000/-)</t>
  </si>
  <si>
    <t>xix) Any other</t>
  </si>
  <si>
    <t>Less: Deductions u/s 80CCG to 80U</t>
  </si>
  <si>
    <t>(B)</t>
  </si>
  <si>
    <t>Total of 9 (A)</t>
  </si>
  <si>
    <t>Total of 9 (B)</t>
  </si>
  <si>
    <t>Fix Salary</t>
  </si>
  <si>
    <t xml:space="preserve">&lt;- यहाँ अपनी Fix Salary लिखें </t>
  </si>
  <si>
    <t>Income Tax  Calculating Software for All Fix Salaried Employees and Guest Teachers   for All Categories</t>
  </si>
  <si>
    <t>(C) Interest Paid on HBA</t>
  </si>
  <si>
    <t>Mr. Rajender Kumar</t>
  </si>
  <si>
    <t>Principal</t>
  </si>
  <si>
    <t>GSSS XYZ</t>
  </si>
</sst>
</file>

<file path=xl/styles.xml><?xml version="1.0" encoding="utf-8"?>
<styleSheet xmlns="http://schemas.openxmlformats.org/spreadsheetml/2006/main">
  <numFmts count="1">
    <numFmt numFmtId="43" formatCode="_(* #,##0.00_);_(* \(#,##0.00\);_(* &quot;-&quot;??_);_(@_)"/>
  </numFmts>
  <fonts count="56">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0"/>
      <color rgb="FFFF0000"/>
      <name val="Arial"/>
      <family val="2"/>
    </font>
    <font>
      <sz val="10"/>
      <name val="Arial"/>
      <family val="2"/>
    </font>
    <font>
      <b/>
      <i/>
      <sz val="11"/>
      <color theme="1"/>
      <name val="Calibri"/>
      <family val="2"/>
      <scheme val="minor"/>
    </font>
    <font>
      <b/>
      <sz val="16"/>
      <color theme="1"/>
      <name val="Times New Roman"/>
      <family val="1"/>
    </font>
    <font>
      <b/>
      <sz val="11"/>
      <color theme="1"/>
      <name val="Times New Roman"/>
      <family val="1"/>
    </font>
    <font>
      <sz val="11"/>
      <color theme="1"/>
      <name val="Times New Roman"/>
      <family val="1"/>
    </font>
    <font>
      <b/>
      <sz val="8"/>
      <color theme="1"/>
      <name val="Calibri"/>
      <family val="2"/>
      <scheme val="minor"/>
    </font>
    <font>
      <sz val="8"/>
      <color theme="1"/>
      <name val="Calibri"/>
      <family val="2"/>
      <scheme val="minor"/>
    </font>
    <font>
      <u/>
      <sz val="11"/>
      <color theme="10"/>
      <name val="Calibri"/>
      <family val="2"/>
    </font>
    <font>
      <u/>
      <sz val="6"/>
      <color theme="10"/>
      <name val="Calibri"/>
      <family val="2"/>
    </font>
    <font>
      <b/>
      <sz val="11"/>
      <name val="Calibri"/>
      <family val="2"/>
      <scheme val="minor"/>
    </font>
    <font>
      <sz val="8"/>
      <name val="Calibri"/>
      <family val="2"/>
      <scheme val="minor"/>
    </font>
    <font>
      <b/>
      <sz val="8"/>
      <name val="Calibri"/>
      <family val="2"/>
      <scheme val="minor"/>
    </font>
    <font>
      <b/>
      <sz val="13"/>
      <color theme="1"/>
      <name val="Calibri"/>
      <family val="2"/>
      <scheme val="minor"/>
    </font>
    <font>
      <sz val="7"/>
      <color theme="1"/>
      <name val="Calibri"/>
      <family val="2"/>
      <scheme val="minor"/>
    </font>
    <font>
      <b/>
      <sz val="7"/>
      <color theme="1"/>
      <name val="Calibri"/>
      <family val="2"/>
      <scheme val="minor"/>
    </font>
    <font>
      <b/>
      <i/>
      <sz val="11"/>
      <name val="Calibri"/>
      <family val="2"/>
      <scheme val="minor"/>
    </font>
    <font>
      <b/>
      <sz val="9"/>
      <color theme="1"/>
      <name val="Calibri"/>
      <family val="2"/>
      <scheme val="minor"/>
    </font>
    <font>
      <sz val="11"/>
      <color theme="1"/>
      <name val="Calibri"/>
      <family val="2"/>
      <scheme val="minor"/>
    </font>
    <font>
      <sz val="9"/>
      <color theme="1"/>
      <name val="Calibri"/>
      <family val="2"/>
      <scheme val="minor"/>
    </font>
    <font>
      <sz val="8"/>
      <name val="Arial"/>
      <family val="2"/>
    </font>
    <font>
      <b/>
      <sz val="14"/>
      <name val="Arial"/>
      <family val="2"/>
    </font>
    <font>
      <b/>
      <sz val="10"/>
      <name val="Arial"/>
      <family val="2"/>
    </font>
    <font>
      <b/>
      <sz val="9"/>
      <name val="Arial"/>
      <family val="2"/>
    </font>
    <font>
      <sz val="9"/>
      <name val="Arial"/>
      <family val="2"/>
    </font>
    <font>
      <b/>
      <sz val="8"/>
      <name val="Arial"/>
      <family val="2"/>
    </font>
    <font>
      <b/>
      <sz val="9"/>
      <color indexed="81"/>
      <name val="Tahoma"/>
      <family val="2"/>
    </font>
    <font>
      <sz val="10"/>
      <color theme="1"/>
      <name val="Calibri"/>
      <family val="2"/>
      <scheme val="minor"/>
    </font>
    <font>
      <sz val="16"/>
      <name val="Calibri"/>
      <family val="2"/>
      <scheme val="minor"/>
    </font>
    <font>
      <b/>
      <sz val="14"/>
      <name val="Calibri"/>
      <family val="2"/>
      <scheme val="minor"/>
    </font>
    <font>
      <b/>
      <sz val="10"/>
      <color theme="1"/>
      <name val="Calibri"/>
      <family val="2"/>
      <scheme val="minor"/>
    </font>
    <font>
      <b/>
      <sz val="14"/>
      <color rgb="FFFF0000"/>
      <name val="Calibri"/>
      <family val="2"/>
      <scheme val="minor"/>
    </font>
    <font>
      <b/>
      <sz val="13"/>
      <color rgb="FFFF0000"/>
      <name val="Calibri"/>
      <family val="2"/>
      <scheme val="minor"/>
    </font>
    <font>
      <sz val="13"/>
      <color theme="1"/>
      <name val="Calibri"/>
      <family val="2"/>
      <scheme val="minor"/>
    </font>
    <font>
      <b/>
      <sz val="16"/>
      <name val="Calibri"/>
      <family val="2"/>
      <scheme val="minor"/>
    </font>
    <font>
      <b/>
      <sz val="20"/>
      <color rgb="FFC00000"/>
      <name val="Calibri"/>
      <family val="2"/>
      <scheme val="minor"/>
    </font>
    <font>
      <sz val="20"/>
      <color rgb="FFC00000"/>
      <name val="Calibri"/>
      <family val="2"/>
      <scheme val="minor"/>
    </font>
    <font>
      <sz val="10"/>
      <color theme="1"/>
      <name val="Cambria"/>
      <family val="1"/>
    </font>
    <font>
      <sz val="11"/>
      <color theme="1"/>
      <name val="Cambria"/>
      <family val="1"/>
    </font>
    <font>
      <b/>
      <sz val="10"/>
      <color theme="1"/>
      <name val="Cambria"/>
      <family val="1"/>
    </font>
    <font>
      <b/>
      <i/>
      <sz val="10"/>
      <color theme="1"/>
      <name val="Cambria"/>
      <family val="1"/>
    </font>
    <font>
      <b/>
      <sz val="11"/>
      <color theme="1"/>
      <name val="Cambria"/>
      <family val="1"/>
    </font>
    <font>
      <sz val="11"/>
      <name val="Cambria"/>
      <family val="1"/>
    </font>
    <font>
      <sz val="10"/>
      <name val="Cambria"/>
      <family val="1"/>
    </font>
    <font>
      <b/>
      <sz val="11"/>
      <name val="Cambria"/>
      <family val="1"/>
    </font>
    <font>
      <sz val="7"/>
      <color theme="1"/>
      <name val="Cambria"/>
      <family val="1"/>
    </font>
    <font>
      <sz val="8"/>
      <name val="Cambria"/>
      <family val="1"/>
    </font>
  </fonts>
  <fills count="18">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99"/>
        <bgColor indexed="64"/>
      </patternFill>
    </fill>
    <fill>
      <patternFill patternType="solid">
        <fgColor rgb="FFFFFF66"/>
        <bgColor indexed="64"/>
      </patternFill>
    </fill>
    <fill>
      <patternFill patternType="solid">
        <fgColor rgb="FFFFFFCC"/>
        <bgColor indexed="64"/>
      </patternFill>
    </fill>
    <fill>
      <patternFill patternType="solid">
        <fgColor rgb="FFCCFFCC"/>
        <bgColor indexed="64"/>
      </patternFill>
    </fill>
    <fill>
      <patternFill patternType="solid">
        <fgColor rgb="FFCC66FF"/>
        <bgColor indexed="64"/>
      </patternFill>
    </fill>
    <fill>
      <patternFill patternType="solid">
        <fgColor rgb="FF55F965"/>
        <bgColor indexed="64"/>
      </patternFill>
    </fill>
    <fill>
      <patternFill patternType="solid">
        <fgColor rgb="FFFFFF00"/>
        <bgColor indexed="64"/>
      </patternFill>
    </fill>
    <fill>
      <patternFill patternType="solid">
        <fgColor rgb="FF00FF00"/>
        <bgColor indexed="64"/>
      </patternFill>
    </fill>
    <fill>
      <patternFill patternType="solid">
        <fgColor rgb="FFFFFFFF"/>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43" fontId="27" fillId="0" borderId="0" applyFont="0" applyFill="0" applyBorder="0" applyAlignment="0" applyProtection="0"/>
  </cellStyleXfs>
  <cellXfs count="414">
    <xf numFmtId="0" fontId="0" fillId="0" borderId="0" xfId="0"/>
    <xf numFmtId="0" fontId="0" fillId="0" borderId="0" xfId="0" applyProtection="1">
      <protection hidden="1"/>
    </xf>
    <xf numFmtId="0" fontId="0" fillId="4" borderId="2" xfId="0" applyFill="1" applyBorder="1" applyProtection="1">
      <protection hidden="1"/>
    </xf>
    <xf numFmtId="0" fontId="0" fillId="5" borderId="0" xfId="0" applyFill="1" applyProtection="1">
      <protection hidden="1"/>
    </xf>
    <xf numFmtId="0" fontId="0" fillId="0" borderId="2" xfId="0" applyBorder="1" applyProtection="1">
      <protection hidden="1"/>
    </xf>
    <xf numFmtId="0" fontId="9" fillId="5" borderId="0" xfId="0" applyFont="1" applyFill="1" applyBorder="1" applyAlignment="1" applyProtection="1">
      <alignment vertical="center" wrapText="1"/>
      <protection hidden="1"/>
    </xf>
    <xf numFmtId="0" fontId="1" fillId="5" borderId="0" xfId="0" applyFont="1" applyFill="1" applyBorder="1" applyProtection="1">
      <protection hidden="1"/>
    </xf>
    <xf numFmtId="0" fontId="3" fillId="5" borderId="0" xfId="0" applyFont="1" applyFill="1" applyProtection="1">
      <protection hidden="1"/>
    </xf>
    <xf numFmtId="0" fontId="1" fillId="5" borderId="0" xfId="0" applyFont="1" applyFill="1" applyProtection="1">
      <protection hidden="1"/>
    </xf>
    <xf numFmtId="0" fontId="10" fillId="5" borderId="0" xfId="0" applyFont="1" applyFill="1" applyBorder="1" applyAlignment="1" applyProtection="1">
      <alignment vertical="center" wrapText="1"/>
      <protection hidden="1"/>
    </xf>
    <xf numFmtId="0" fontId="0" fillId="5" borderId="0" xfId="0" applyFill="1" applyBorder="1" applyProtection="1">
      <protection hidden="1"/>
    </xf>
    <xf numFmtId="0" fontId="0" fillId="7" borderId="1" xfId="0" applyFill="1" applyBorder="1" applyAlignment="1" applyProtection="1">
      <protection locked="0" hidden="1"/>
    </xf>
    <xf numFmtId="0" fontId="0" fillId="4" borderId="12" xfId="0" applyFill="1" applyBorder="1" applyAlignment="1" applyProtection="1">
      <protection hidden="1"/>
    </xf>
    <xf numFmtId="0" fontId="0" fillId="4" borderId="13" xfId="0" applyFill="1" applyBorder="1" applyAlignment="1" applyProtection="1">
      <protection hidden="1"/>
    </xf>
    <xf numFmtId="0" fontId="0" fillId="4" borderId="1" xfId="0" applyFill="1" applyBorder="1" applyAlignment="1" applyProtection="1">
      <protection hidden="1"/>
    </xf>
    <xf numFmtId="0" fontId="0" fillId="5" borderId="12" xfId="0" applyFill="1" applyBorder="1" applyAlignment="1" applyProtection="1">
      <protection hidden="1"/>
    </xf>
    <xf numFmtId="0" fontId="0" fillId="5" borderId="13" xfId="0" applyFill="1" applyBorder="1" applyAlignment="1" applyProtection="1">
      <protection hidden="1"/>
    </xf>
    <xf numFmtId="0" fontId="0" fillId="5" borderId="1" xfId="0" applyFill="1" applyBorder="1" applyAlignment="1" applyProtection="1">
      <protection hidden="1"/>
    </xf>
    <xf numFmtId="0" fontId="0" fillId="5" borderId="2" xfId="0" applyFill="1" applyBorder="1" applyProtection="1">
      <protection hidden="1"/>
    </xf>
    <xf numFmtId="0" fontId="16" fillId="0" borderId="0" xfId="0" applyFont="1" applyProtection="1">
      <protection hidden="1"/>
    </xf>
    <xf numFmtId="0" fontId="18" fillId="5" borderId="0" xfId="1" applyFont="1" applyFill="1" applyAlignment="1" applyProtection="1">
      <protection hidden="1"/>
    </xf>
    <xf numFmtId="0" fontId="0" fillId="0" borderId="0" xfId="0" applyFill="1" applyProtection="1">
      <protection hidden="1"/>
    </xf>
    <xf numFmtId="0" fontId="0" fillId="0" borderId="0" xfId="0" applyBorder="1" applyProtection="1">
      <protection hidden="1"/>
    </xf>
    <xf numFmtId="15" fontId="20" fillId="5" borderId="0" xfId="0" applyNumberFormat="1" applyFont="1" applyFill="1" applyBorder="1" applyAlignment="1" applyProtection="1">
      <alignment horizontal="left"/>
      <protection hidden="1"/>
    </xf>
    <xf numFmtId="0" fontId="22" fillId="0" borderId="0" xfId="0" applyFont="1" applyAlignment="1" applyProtection="1">
      <alignment horizontal="center"/>
      <protection hidden="1"/>
    </xf>
    <xf numFmtId="0" fontId="11" fillId="0" borderId="0" xfId="0" applyFont="1" applyAlignment="1" applyProtection="1">
      <alignment horizontal="center"/>
      <protection hidden="1"/>
    </xf>
    <xf numFmtId="0" fontId="0" fillId="5" borderId="10" xfId="0" applyFill="1" applyBorder="1" applyAlignment="1" applyProtection="1">
      <protection hidden="1"/>
    </xf>
    <xf numFmtId="0" fontId="0" fillId="5" borderId="11" xfId="0" applyFill="1" applyBorder="1" applyAlignment="1" applyProtection="1">
      <protection hidden="1"/>
    </xf>
    <xf numFmtId="0" fontId="0" fillId="5" borderId="6" xfId="0" applyFill="1" applyBorder="1"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5" fillId="0" borderId="0" xfId="0" applyFont="1" applyAlignment="1" applyProtection="1">
      <alignment horizontal="center"/>
      <protection hidden="1"/>
    </xf>
    <xf numFmtId="0" fontId="0" fillId="0" borderId="14" xfId="0" applyBorder="1" applyProtection="1">
      <protection hidden="1"/>
    </xf>
    <xf numFmtId="0" fontId="0" fillId="0" borderId="15" xfId="0" applyBorder="1" applyProtection="1">
      <protection hidden="1"/>
    </xf>
    <xf numFmtId="0" fontId="0" fillId="5" borderId="4" xfId="0" applyFill="1" applyBorder="1" applyProtection="1">
      <protection hidden="1"/>
    </xf>
    <xf numFmtId="0" fontId="0" fillId="0" borderId="4" xfId="0" applyBorder="1" applyProtection="1">
      <protection hidden="1"/>
    </xf>
    <xf numFmtId="0" fontId="0" fillId="0" borderId="3" xfId="0" applyBorder="1" applyProtection="1">
      <protection hidden="1"/>
    </xf>
    <xf numFmtId="0" fontId="0" fillId="0" borderId="8" xfId="0" applyBorder="1" applyProtection="1">
      <protection hidden="1"/>
    </xf>
    <xf numFmtId="0" fontId="0" fillId="5" borderId="5" xfId="0" applyFill="1" applyBorder="1" applyProtection="1">
      <protection hidden="1"/>
    </xf>
    <xf numFmtId="0" fontId="0" fillId="0" borderId="5" xfId="0" applyBorder="1" applyProtection="1">
      <protection hidden="1"/>
    </xf>
    <xf numFmtId="0" fontId="0" fillId="0" borderId="9" xfId="0" applyBorder="1" applyProtection="1">
      <protection hidden="1"/>
    </xf>
    <xf numFmtId="0" fontId="0" fillId="5" borderId="5" xfId="0" applyFill="1" applyBorder="1" applyProtection="1">
      <protection locked="0" hidden="1"/>
    </xf>
    <xf numFmtId="0" fontId="8" fillId="5" borderId="5" xfId="0" applyFont="1" applyFill="1" applyBorder="1" applyProtection="1">
      <protection locked="0"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6" xfId="0" applyBorder="1" applyProtection="1">
      <protection hidden="1"/>
    </xf>
    <xf numFmtId="0" fontId="0" fillId="0" borderId="0" xfId="0" applyFill="1" applyBorder="1" applyProtection="1">
      <protection hidden="1"/>
    </xf>
    <xf numFmtId="0" fontId="0" fillId="5" borderId="9" xfId="0" applyFill="1" applyBorder="1" applyProtection="1">
      <protection hidden="1"/>
    </xf>
    <xf numFmtId="0" fontId="0" fillId="5" borderId="7" xfId="0" applyFill="1" applyBorder="1" applyProtection="1">
      <protection locked="0" hidden="1"/>
    </xf>
    <xf numFmtId="0" fontId="0" fillId="0" borderId="14" xfId="0" applyBorder="1" applyAlignment="1" applyProtection="1">
      <alignment horizontal="right"/>
      <protection hidden="1"/>
    </xf>
    <xf numFmtId="0" fontId="0" fillId="5" borderId="15" xfId="0" applyFill="1" applyBorder="1" applyProtection="1">
      <protection hidden="1"/>
    </xf>
    <xf numFmtId="0" fontId="0" fillId="5" borderId="0" xfId="0" applyFill="1" applyBorder="1" applyAlignment="1" applyProtection="1">
      <alignment horizontal="left"/>
      <protection hidden="1"/>
    </xf>
    <xf numFmtId="0" fontId="0" fillId="5" borderId="0" xfId="0" applyFill="1" applyBorder="1" applyAlignment="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Protection="1">
      <protection hidden="1"/>
    </xf>
    <xf numFmtId="0" fontId="2" fillId="0" borderId="0" xfId="0" applyFont="1" applyProtection="1">
      <protection hidden="1"/>
    </xf>
    <xf numFmtId="0" fontId="2" fillId="5" borderId="0" xfId="0" applyFont="1" applyFill="1" applyProtection="1">
      <protection hidden="1"/>
    </xf>
    <xf numFmtId="0" fontId="15" fillId="0" borderId="0" xfId="0" applyFont="1" applyAlignment="1" applyProtection="1">
      <alignment vertical="top"/>
      <protection hidden="1"/>
    </xf>
    <xf numFmtId="0" fontId="2" fillId="0" borderId="0" xfId="0" applyFont="1" applyAlignment="1" applyProtection="1">
      <alignment vertical="top"/>
      <protection hidden="1"/>
    </xf>
    <xf numFmtId="0" fontId="2" fillId="5" borderId="0" xfId="0" applyFont="1" applyFill="1" applyAlignment="1" applyProtection="1">
      <alignment vertical="top"/>
      <protection hidden="1"/>
    </xf>
    <xf numFmtId="0" fontId="0" fillId="0" borderId="0" xfId="0" applyProtection="1"/>
    <xf numFmtId="0" fontId="7" fillId="4" borderId="6"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0" fillId="5" borderId="0" xfId="0" applyFill="1" applyProtection="1"/>
    <xf numFmtId="0" fontId="14" fillId="5" borderId="0" xfId="0" applyFont="1" applyFill="1" applyProtection="1"/>
    <xf numFmtId="0" fontId="14" fillId="5" borderId="11" xfId="0" applyFont="1" applyFill="1" applyBorder="1" applyAlignment="1" applyProtection="1"/>
    <xf numFmtId="0" fontId="15" fillId="5" borderId="2" xfId="0" applyFont="1" applyFill="1" applyBorder="1" applyAlignment="1" applyProtection="1">
      <alignment vertical="top" wrapText="1"/>
    </xf>
    <xf numFmtId="0" fontId="15" fillId="5" borderId="2" xfId="0" applyFont="1" applyFill="1" applyBorder="1" applyAlignment="1" applyProtection="1">
      <alignment horizontal="center" vertical="top" wrapText="1"/>
    </xf>
    <xf numFmtId="0" fontId="15" fillId="5" borderId="2" xfId="0" applyFont="1" applyFill="1" applyBorder="1" applyAlignment="1" applyProtection="1">
      <alignment horizontal="center" vertical="top"/>
    </xf>
    <xf numFmtId="0" fontId="26" fillId="0" borderId="0" xfId="0" applyFont="1" applyAlignment="1" applyProtection="1">
      <alignment vertical="top"/>
    </xf>
    <xf numFmtId="0" fontId="15" fillId="5" borderId="2" xfId="0" applyFont="1" applyFill="1" applyBorder="1" applyAlignment="1" applyProtection="1">
      <alignment horizontal="center"/>
    </xf>
    <xf numFmtId="0" fontId="29" fillId="0" borderId="0" xfId="0" applyFont="1" applyAlignment="1" applyProtection="1">
      <alignment vertical="top"/>
    </xf>
    <xf numFmtId="0" fontId="0" fillId="0" borderId="0" xfId="0" applyAlignment="1" applyProtection="1">
      <alignment vertical="top"/>
    </xf>
    <xf numFmtId="0" fontId="2" fillId="0" borderId="0" xfId="0" applyFont="1" applyAlignment="1" applyProtection="1">
      <alignment vertical="top"/>
    </xf>
    <xf numFmtId="0" fontId="2" fillId="0" borderId="0" xfId="0" applyFont="1" applyAlignment="1" applyProtection="1">
      <alignment horizontal="center" vertical="top"/>
    </xf>
    <xf numFmtId="0" fontId="32" fillId="0" borderId="0" xfId="0" applyFont="1" applyAlignment="1" applyProtection="1">
      <alignment vertical="top"/>
    </xf>
    <xf numFmtId="0" fontId="33" fillId="0" borderId="0" xfId="0" applyFont="1" applyAlignment="1" applyProtection="1">
      <alignment vertical="top"/>
    </xf>
    <xf numFmtId="0" fontId="0" fillId="11" borderId="0" xfId="0" applyFill="1" applyAlignment="1" applyProtection="1">
      <alignment vertical="top"/>
    </xf>
    <xf numFmtId="0" fontId="0" fillId="12" borderId="0" xfId="0" applyFill="1" applyAlignment="1" applyProtection="1">
      <alignment vertical="top"/>
      <protection locked="0"/>
    </xf>
    <xf numFmtId="0" fontId="0" fillId="11" borderId="0" xfId="0" applyFill="1" applyAlignment="1" applyProtection="1">
      <alignment vertical="top"/>
      <protection locked="0"/>
    </xf>
    <xf numFmtId="0" fontId="0" fillId="12" borderId="0" xfId="0" applyFill="1" applyAlignment="1" applyProtection="1">
      <alignment vertical="top"/>
    </xf>
    <xf numFmtId="0" fontId="31" fillId="0" borderId="0" xfId="0" applyFont="1" applyAlignment="1" applyProtection="1">
      <alignment vertical="top"/>
    </xf>
    <xf numFmtId="0" fontId="33" fillId="5" borderId="0" xfId="0" applyFont="1" applyFill="1" applyBorder="1" applyAlignment="1" applyProtection="1">
      <alignment vertical="top"/>
    </xf>
    <xf numFmtId="0" fontId="29" fillId="11" borderId="0" xfId="0" applyFont="1" applyFill="1" applyAlignment="1" applyProtection="1">
      <alignment vertical="top"/>
    </xf>
    <xf numFmtId="0" fontId="0" fillId="0" borderId="0" xfId="0" applyFill="1" applyAlignment="1" applyProtection="1">
      <alignment vertical="top"/>
    </xf>
    <xf numFmtId="0" fontId="0" fillId="5" borderId="0" xfId="0" applyFill="1" applyBorder="1" applyAlignment="1" applyProtection="1">
      <alignment vertical="top"/>
    </xf>
    <xf numFmtId="0" fontId="0" fillId="11" borderId="0" xfId="0" applyFill="1" applyBorder="1" applyAlignment="1" applyProtection="1">
      <alignment vertical="top"/>
    </xf>
    <xf numFmtId="0" fontId="0" fillId="11" borderId="0" xfId="0" applyFill="1" applyBorder="1" applyAlignment="1" applyProtection="1">
      <alignment horizontal="right" vertical="top"/>
    </xf>
    <xf numFmtId="0" fontId="0" fillId="12" borderId="0" xfId="0" applyFill="1" applyBorder="1" applyAlignment="1" applyProtection="1">
      <alignment vertical="top"/>
    </xf>
    <xf numFmtId="0" fontId="0" fillId="12" borderId="0" xfId="0" applyFill="1" applyBorder="1" applyAlignment="1" applyProtection="1">
      <alignment horizontal="right" vertical="top"/>
    </xf>
    <xf numFmtId="0" fontId="32" fillId="11" borderId="0" xfId="0" applyFont="1" applyFill="1" applyAlignment="1" applyProtection="1">
      <alignment vertical="top"/>
    </xf>
    <xf numFmtId="0" fontId="0" fillId="0" borderId="2" xfId="0" applyBorder="1" applyAlignment="1" applyProtection="1">
      <alignment horizontal="right" vertical="top"/>
    </xf>
    <xf numFmtId="9" fontId="0" fillId="0" borderId="2" xfId="0" applyNumberFormat="1" applyBorder="1" applyAlignment="1" applyProtection="1">
      <alignment vertical="top"/>
    </xf>
    <xf numFmtId="0" fontId="0" fillId="0" borderId="2" xfId="0" applyBorder="1" applyAlignment="1" applyProtection="1">
      <alignment vertical="top"/>
    </xf>
    <xf numFmtId="0" fontId="2" fillId="5" borderId="0" xfId="0" applyFont="1" applyFill="1" applyAlignment="1" applyProtection="1">
      <alignment horizontal="center" vertical="top"/>
    </xf>
    <xf numFmtId="0" fontId="0" fillId="11" borderId="0" xfId="0" applyFont="1" applyFill="1" applyAlignment="1" applyProtection="1">
      <alignment vertical="top"/>
    </xf>
    <xf numFmtId="0" fontId="0" fillId="12" borderId="0" xfId="0" applyFont="1" applyFill="1" applyAlignment="1" applyProtection="1">
      <alignment vertical="top"/>
    </xf>
    <xf numFmtId="1" fontId="0" fillId="11" borderId="0" xfId="0" applyNumberFormat="1" applyFont="1" applyFill="1" applyAlignment="1" applyProtection="1">
      <alignment vertical="top"/>
    </xf>
    <xf numFmtId="1" fontId="0" fillId="12" borderId="0" xfId="0" applyNumberFormat="1" applyFill="1" applyAlignment="1" applyProtection="1">
      <alignment vertical="top"/>
    </xf>
    <xf numFmtId="1" fontId="0" fillId="12" borderId="0" xfId="0" applyNumberFormat="1" applyFont="1" applyFill="1" applyAlignment="1" applyProtection="1">
      <alignment vertical="top"/>
    </xf>
    <xf numFmtId="1" fontId="0" fillId="11" borderId="0" xfId="0" applyNumberFormat="1" applyFill="1" applyAlignment="1" applyProtection="1">
      <alignment vertical="top"/>
    </xf>
    <xf numFmtId="0" fontId="32" fillId="0" borderId="0" xfId="0" applyFont="1" applyAlignment="1" applyProtection="1">
      <alignment horizontal="center" vertical="top"/>
    </xf>
    <xf numFmtId="0" fontId="3" fillId="10" borderId="2" xfId="0" applyFont="1" applyFill="1" applyBorder="1" applyProtection="1">
      <protection hidden="1"/>
    </xf>
    <xf numFmtId="0" fontId="0" fillId="10" borderId="2" xfId="0" applyFill="1" applyBorder="1" applyProtection="1">
      <protection hidden="1"/>
    </xf>
    <xf numFmtId="0" fontId="0" fillId="2" borderId="2" xfId="0" applyFill="1" applyBorder="1" applyProtection="1">
      <protection hidden="1"/>
    </xf>
    <xf numFmtId="0" fontId="0" fillId="9" borderId="2" xfId="0" applyFill="1" applyBorder="1" applyProtection="1"/>
    <xf numFmtId="0" fontId="0" fillId="13" borderId="2" xfId="0" applyFill="1" applyBorder="1" applyProtection="1"/>
    <xf numFmtId="0" fontId="0" fillId="10" borderId="2" xfId="0" applyFill="1" applyBorder="1" applyProtection="1"/>
    <xf numFmtId="0" fontId="20" fillId="13" borderId="2" xfId="0" applyFont="1" applyFill="1" applyBorder="1" applyProtection="1"/>
    <xf numFmtId="0" fontId="2" fillId="10" borderId="0" xfId="0" applyFont="1" applyFill="1" applyProtection="1">
      <protection hidden="1"/>
    </xf>
    <xf numFmtId="0" fontId="19" fillId="10" borderId="13" xfId="0" applyFont="1" applyFill="1" applyBorder="1" applyAlignment="1" applyProtection="1">
      <alignment horizontal="left" vertical="top"/>
    </xf>
    <xf numFmtId="0" fontId="20" fillId="10" borderId="2" xfId="0" applyFont="1" applyFill="1" applyBorder="1" applyProtection="1"/>
    <xf numFmtId="0" fontId="2" fillId="9" borderId="12" xfId="0" applyFont="1" applyFill="1" applyBorder="1" applyAlignment="1" applyProtection="1">
      <alignment horizontal="left"/>
    </xf>
    <xf numFmtId="0" fontId="2" fillId="9" borderId="13" xfId="0" applyFont="1" applyFill="1" applyBorder="1" applyAlignment="1" applyProtection="1">
      <alignment horizontal="left"/>
    </xf>
    <xf numFmtId="0" fontId="0" fillId="9" borderId="1" xfId="0" applyFill="1" applyBorder="1" applyAlignment="1" applyProtection="1"/>
    <xf numFmtId="0" fontId="20" fillId="9" borderId="2" xfId="0" applyFont="1" applyFill="1" applyBorder="1" applyProtection="1"/>
    <xf numFmtId="0" fontId="19" fillId="9" borderId="12" xfId="0" applyFont="1" applyFill="1" applyBorder="1" applyAlignment="1" applyProtection="1">
      <alignment horizontal="left"/>
    </xf>
    <xf numFmtId="0" fontId="21" fillId="9" borderId="13" xfId="0" applyFont="1" applyFill="1" applyBorder="1" applyAlignment="1" applyProtection="1">
      <alignment horizontal="left"/>
    </xf>
    <xf numFmtId="0" fontId="21" fillId="9" borderId="1" xfId="0" applyFont="1" applyFill="1" applyBorder="1" applyAlignment="1" applyProtection="1">
      <alignment horizontal="left"/>
    </xf>
    <xf numFmtId="0" fontId="0" fillId="13" borderId="2" xfId="0" applyFill="1" applyBorder="1" applyProtection="1">
      <protection hidden="1"/>
    </xf>
    <xf numFmtId="0" fontId="42" fillId="0" borderId="0" xfId="0" applyFont="1" applyProtection="1"/>
    <xf numFmtId="0" fontId="22" fillId="4" borderId="1" xfId="0" applyFont="1" applyFill="1" applyBorder="1" applyProtection="1"/>
    <xf numFmtId="0" fontId="22" fillId="4" borderId="2" xfId="0" applyFont="1" applyFill="1" applyBorder="1" applyProtection="1"/>
    <xf numFmtId="0" fontId="22" fillId="4" borderId="3" xfId="0" applyFont="1" applyFill="1" applyBorder="1" applyProtection="1"/>
    <xf numFmtId="0" fontId="22" fillId="4" borderId="4" xfId="0" applyFont="1" applyFill="1" applyBorder="1" applyProtection="1"/>
    <xf numFmtId="0" fontId="22" fillId="0" borderId="0" xfId="0" applyFont="1" applyProtection="1"/>
    <xf numFmtId="0" fontId="22" fillId="4" borderId="9" xfId="0" applyFont="1" applyFill="1" applyBorder="1" applyProtection="1"/>
    <xf numFmtId="0" fontId="22" fillId="4" borderId="5" xfId="0" applyFont="1" applyFill="1" applyBorder="1" applyProtection="1"/>
    <xf numFmtId="0" fontId="2" fillId="0" borderId="2" xfId="0" applyFont="1" applyBorder="1" applyAlignment="1" applyProtection="1">
      <alignment horizontal="right" vertical="top"/>
    </xf>
    <xf numFmtId="0" fontId="28" fillId="5" borderId="2" xfId="0" applyFont="1" applyFill="1" applyBorder="1" applyProtection="1"/>
    <xf numFmtId="0" fontId="28" fillId="0" borderId="0" xfId="0" applyFont="1" applyProtection="1"/>
    <xf numFmtId="0" fontId="26" fillId="5" borderId="2" xfId="0" applyFont="1" applyFill="1" applyBorder="1" applyProtection="1"/>
    <xf numFmtId="0" fontId="36" fillId="7" borderId="2" xfId="0" applyFont="1" applyFill="1" applyBorder="1" applyProtection="1">
      <protection locked="0"/>
    </xf>
    <xf numFmtId="0" fontId="36" fillId="5" borderId="2" xfId="0" applyFont="1" applyFill="1" applyBorder="1" applyProtection="1">
      <protection locked="0"/>
    </xf>
    <xf numFmtId="0" fontId="36" fillId="5" borderId="2" xfId="0" applyFont="1" applyFill="1" applyBorder="1" applyProtection="1"/>
    <xf numFmtId="0" fontId="39" fillId="5" borderId="2" xfId="0" applyFont="1" applyFill="1" applyBorder="1" applyProtection="1"/>
    <xf numFmtId="0" fontId="15" fillId="0" borderId="0" xfId="0" applyFont="1"/>
    <xf numFmtId="0" fontId="0" fillId="16" borderId="0" xfId="0" applyFill="1" applyProtection="1">
      <protection hidden="1"/>
    </xf>
    <xf numFmtId="0" fontId="8" fillId="11" borderId="0" xfId="0" applyNumberFormat="1" applyFont="1" applyFill="1" applyBorder="1" applyProtection="1">
      <protection hidden="1"/>
    </xf>
    <xf numFmtId="0" fontId="5" fillId="0" borderId="0" xfId="0" applyFont="1" applyAlignment="1" applyProtection="1">
      <alignment horizontal="center"/>
      <protection hidden="1"/>
    </xf>
    <xf numFmtId="0" fontId="0" fillId="12" borderId="0" xfId="0" applyFill="1" applyBorder="1" applyAlignment="1" applyProtection="1">
      <alignment horizontal="center" vertical="top"/>
    </xf>
    <xf numFmtId="0" fontId="0" fillId="5" borderId="0" xfId="0" applyFill="1" applyBorder="1" applyAlignment="1" applyProtection="1">
      <alignment horizontal="center" vertical="top"/>
    </xf>
    <xf numFmtId="0" fontId="0" fillId="7" borderId="5" xfId="0" applyFill="1" applyBorder="1" applyProtection="1">
      <protection locked="0"/>
    </xf>
    <xf numFmtId="0" fontId="2" fillId="0" borderId="5" xfId="0" applyFont="1" applyBorder="1" applyProtection="1">
      <protection hidden="1"/>
    </xf>
    <xf numFmtId="0" fontId="8" fillId="7" borderId="5" xfId="0" applyFont="1" applyFill="1" applyBorder="1" applyProtection="1">
      <protection locked="0" hidden="1"/>
    </xf>
    <xf numFmtId="0" fontId="0" fillId="5" borderId="8" xfId="0" applyFill="1" applyBorder="1" applyProtection="1">
      <protection hidden="1"/>
    </xf>
    <xf numFmtId="0" fontId="2" fillId="0" borderId="8" xfId="0" applyFont="1" applyBorder="1" applyProtection="1">
      <protection hidden="1"/>
    </xf>
    <xf numFmtId="0" fontId="8" fillId="7" borderId="8" xfId="0" applyFont="1" applyFill="1" applyBorder="1" applyProtection="1">
      <protection locked="0" hidden="1"/>
    </xf>
    <xf numFmtId="0" fontId="46" fillId="5" borderId="0" xfId="0" applyFont="1" applyFill="1" applyBorder="1" applyAlignment="1" applyProtection="1">
      <protection hidden="1"/>
    </xf>
    <xf numFmtId="0" fontId="47" fillId="0" borderId="2" xfId="0" applyFont="1" applyBorder="1" applyProtection="1">
      <protection hidden="1"/>
    </xf>
    <xf numFmtId="0" fontId="47" fillId="0" borderId="0" xfId="0" applyFont="1" applyAlignment="1" applyProtection="1">
      <alignment horizontal="center"/>
      <protection hidden="1"/>
    </xf>
    <xf numFmtId="0" fontId="46" fillId="0" borderId="2" xfId="0" applyFont="1" applyBorder="1" applyProtection="1">
      <protection hidden="1"/>
    </xf>
    <xf numFmtId="0" fontId="46" fillId="0" borderId="0" xfId="0" applyFont="1" applyAlignment="1" applyProtection="1">
      <alignment horizontal="left"/>
      <protection hidden="1"/>
    </xf>
    <xf numFmtId="0" fontId="46" fillId="0" borderId="0" xfId="0" applyFont="1" applyAlignment="1" applyProtection="1">
      <alignment horizontal="center"/>
      <protection hidden="1"/>
    </xf>
    <xf numFmtId="0" fontId="49" fillId="5" borderId="8" xfId="0" applyFont="1" applyFill="1" applyBorder="1" applyAlignment="1" applyProtection="1">
      <protection hidden="1"/>
    </xf>
    <xf numFmtId="0" fontId="49" fillId="5" borderId="0" xfId="0" applyFont="1" applyFill="1" applyBorder="1" applyAlignment="1" applyProtection="1">
      <protection hidden="1"/>
    </xf>
    <xf numFmtId="0" fontId="49" fillId="5" borderId="9" xfId="0" applyFont="1" applyFill="1" applyBorder="1" applyAlignment="1" applyProtection="1">
      <protection hidden="1"/>
    </xf>
    <xf numFmtId="0" fontId="46" fillId="0" borderId="14" xfId="0" applyFont="1" applyBorder="1" applyAlignment="1" applyProtection="1">
      <alignment horizontal="right"/>
      <protection hidden="1"/>
    </xf>
    <xf numFmtId="0" fontId="46" fillId="0" borderId="15" xfId="0" applyFont="1" applyBorder="1" applyProtection="1">
      <protection hidden="1"/>
    </xf>
    <xf numFmtId="0" fontId="46" fillId="5" borderId="15" xfId="0" applyFont="1" applyFill="1" applyBorder="1" applyProtection="1">
      <protection hidden="1"/>
    </xf>
    <xf numFmtId="0" fontId="46" fillId="0" borderId="3" xfId="0" applyFont="1" applyBorder="1" applyProtection="1">
      <protection hidden="1"/>
    </xf>
    <xf numFmtId="0" fontId="46" fillId="0" borderId="8" xfId="0" applyFont="1" applyBorder="1" applyProtection="1">
      <protection hidden="1"/>
    </xf>
    <xf numFmtId="0" fontId="46" fillId="0" borderId="0" xfId="0" applyFont="1" applyBorder="1" applyProtection="1">
      <protection hidden="1"/>
    </xf>
    <xf numFmtId="0" fontId="46" fillId="0" borderId="9" xfId="0" applyFont="1" applyBorder="1" applyProtection="1">
      <protection hidden="1"/>
    </xf>
    <xf numFmtId="0" fontId="47" fillId="0" borderId="0" xfId="0" applyFont="1" applyProtection="1">
      <protection hidden="1"/>
    </xf>
    <xf numFmtId="0" fontId="46" fillId="0" borderId="0" xfId="0" applyFont="1" applyBorder="1" applyAlignment="1" applyProtection="1">
      <alignment horizontal="left"/>
      <protection hidden="1"/>
    </xf>
    <xf numFmtId="0" fontId="47" fillId="0" borderId="14" xfId="0" applyFont="1" applyBorder="1" applyProtection="1">
      <protection hidden="1"/>
    </xf>
    <xf numFmtId="0" fontId="47" fillId="0" borderId="15" xfId="0" applyFont="1" applyBorder="1" applyProtection="1">
      <protection hidden="1"/>
    </xf>
    <xf numFmtId="0" fontId="47" fillId="0" borderId="8" xfId="0" applyFont="1" applyBorder="1" applyProtection="1">
      <protection hidden="1"/>
    </xf>
    <xf numFmtId="0" fontId="47" fillId="0" borderId="0" xfId="0" applyFont="1" applyBorder="1" applyProtection="1">
      <protection hidden="1"/>
    </xf>
    <xf numFmtId="0" fontId="50" fillId="0" borderId="0" xfId="0" applyFont="1" applyBorder="1" applyProtection="1">
      <protection hidden="1"/>
    </xf>
    <xf numFmtId="0" fontId="51" fillId="0" borderId="0" xfId="0" applyFont="1" applyAlignment="1" applyProtection="1">
      <alignment vertical="top"/>
    </xf>
    <xf numFmtId="0" fontId="47" fillId="0" borderId="10" xfId="0" applyFont="1" applyBorder="1" applyProtection="1">
      <protection hidden="1"/>
    </xf>
    <xf numFmtId="0" fontId="47" fillId="0" borderId="11" xfId="0" applyFont="1" applyBorder="1" applyProtection="1">
      <protection hidden="1"/>
    </xf>
    <xf numFmtId="0" fontId="47" fillId="0" borderId="4" xfId="0" applyFont="1" applyBorder="1" applyProtection="1">
      <protection hidden="1"/>
    </xf>
    <xf numFmtId="0" fontId="47" fillId="0" borderId="3" xfId="0" applyFont="1" applyBorder="1" applyProtection="1">
      <protection hidden="1"/>
    </xf>
    <xf numFmtId="0" fontId="47" fillId="0" borderId="9" xfId="0" applyFont="1" applyBorder="1" applyProtection="1">
      <protection hidden="1"/>
    </xf>
    <xf numFmtId="0" fontId="47" fillId="0" borderId="5" xfId="0" applyFont="1" applyBorder="1" applyProtection="1">
      <protection hidden="1"/>
    </xf>
    <xf numFmtId="0" fontId="47" fillId="5" borderId="0" xfId="0" applyFont="1" applyFill="1" applyBorder="1" applyAlignment="1" applyProtection="1">
      <alignment horizontal="right"/>
      <protection hidden="1"/>
    </xf>
    <xf numFmtId="0" fontId="47" fillId="0" borderId="8" xfId="0" applyFont="1" applyBorder="1" applyAlignment="1" applyProtection="1">
      <alignment horizontal="right"/>
      <protection hidden="1"/>
    </xf>
    <xf numFmtId="0" fontId="47" fillId="5" borderId="9" xfId="0" applyFont="1" applyFill="1" applyBorder="1" applyProtection="1">
      <protection hidden="1"/>
    </xf>
    <xf numFmtId="1" fontId="47" fillId="5" borderId="9" xfId="0" applyNumberFormat="1" applyFont="1" applyFill="1" applyBorder="1" applyProtection="1">
      <protection hidden="1"/>
    </xf>
    <xf numFmtId="0" fontId="47" fillId="5" borderId="7" xfId="0" applyFont="1" applyFill="1" applyBorder="1" applyProtection="1">
      <protection locked="0" hidden="1"/>
    </xf>
    <xf numFmtId="0" fontId="47" fillId="0" borderId="7" xfId="0" applyFont="1" applyBorder="1" applyProtection="1">
      <protection hidden="1"/>
    </xf>
    <xf numFmtId="0" fontId="47" fillId="0" borderId="6" xfId="0" applyFont="1" applyBorder="1" applyProtection="1">
      <protection hidden="1"/>
    </xf>
    <xf numFmtId="0" fontId="46" fillId="0" borderId="5" xfId="0" applyFont="1" applyBorder="1" applyProtection="1">
      <protection hidden="1"/>
    </xf>
    <xf numFmtId="0" fontId="46" fillId="0" borderId="0" xfId="0" applyFont="1" applyFill="1" applyBorder="1" applyProtection="1">
      <protection hidden="1"/>
    </xf>
    <xf numFmtId="0" fontId="46" fillId="5" borderId="0" xfId="0" applyFont="1" applyFill="1" applyBorder="1" applyAlignment="1" applyProtection="1">
      <alignment horizontal="right"/>
      <protection hidden="1"/>
    </xf>
    <xf numFmtId="0" fontId="46" fillId="5" borderId="9" xfId="0" applyFont="1" applyFill="1" applyBorder="1" applyAlignment="1" applyProtection="1">
      <alignment horizontal="right"/>
      <protection hidden="1"/>
    </xf>
    <xf numFmtId="0" fontId="48" fillId="0" borderId="0" xfId="0" applyFont="1" applyProtection="1">
      <protection hidden="1"/>
    </xf>
    <xf numFmtId="0" fontId="53" fillId="0" borderId="0" xfId="0" applyFont="1" applyAlignment="1" applyProtection="1">
      <alignment vertical="top"/>
    </xf>
    <xf numFmtId="0" fontId="36" fillId="0" borderId="0" xfId="0" applyFont="1" applyProtection="1">
      <protection hidden="1"/>
    </xf>
    <xf numFmtId="0" fontId="54" fillId="0" borderId="0" xfId="0" applyFont="1" applyProtection="1">
      <protection hidden="1"/>
    </xf>
    <xf numFmtId="0" fontId="54" fillId="0" borderId="0" xfId="0" applyFont="1" applyFill="1" applyBorder="1" applyProtection="1">
      <protection hidden="1"/>
    </xf>
    <xf numFmtId="0" fontId="46" fillId="5" borderId="0" xfId="0" applyFont="1" applyFill="1" applyBorder="1" applyAlignment="1" applyProtection="1">
      <alignment vertical="top"/>
    </xf>
    <xf numFmtId="0" fontId="50" fillId="5" borderId="0" xfId="0" applyFont="1" applyFill="1" applyBorder="1" applyAlignment="1" applyProtection="1">
      <alignment vertical="top"/>
    </xf>
    <xf numFmtId="0" fontId="47" fillId="5" borderId="0" xfId="0" applyFont="1" applyFill="1" applyBorder="1" applyAlignment="1" applyProtection="1">
      <alignment vertical="top"/>
    </xf>
    <xf numFmtId="0" fontId="52" fillId="5" borderId="0" xfId="0" applyFont="1" applyFill="1" applyAlignment="1" applyProtection="1">
      <alignment vertical="top"/>
    </xf>
    <xf numFmtId="0" fontId="46" fillId="5" borderId="0" xfId="0" applyFont="1" applyFill="1" applyAlignment="1" applyProtection="1">
      <alignment vertical="top"/>
    </xf>
    <xf numFmtId="15" fontId="55" fillId="7" borderId="0" xfId="0" applyNumberFormat="1" applyFont="1" applyFill="1" applyBorder="1" applyAlignment="1" applyProtection="1">
      <alignment horizontal="left"/>
      <protection locked="0"/>
    </xf>
    <xf numFmtId="0" fontId="0" fillId="7" borderId="0" xfId="0" applyFill="1" applyProtection="1">
      <protection locked="0"/>
    </xf>
    <xf numFmtId="0" fontId="2" fillId="9" borderId="2" xfId="0" applyFont="1" applyFill="1" applyBorder="1" applyAlignment="1" applyProtection="1">
      <alignment horizontal="center"/>
      <protection locked="0"/>
    </xf>
    <xf numFmtId="0" fontId="2" fillId="9" borderId="2" xfId="0" applyFont="1" applyFill="1" applyBorder="1" applyAlignment="1" applyProtection="1">
      <alignment horizontal="left"/>
    </xf>
    <xf numFmtId="0" fontId="19" fillId="13" borderId="2" xfId="0" applyFont="1" applyFill="1" applyBorder="1" applyAlignment="1" applyProtection="1">
      <alignment horizontal="left"/>
    </xf>
    <xf numFmtId="0" fontId="6" fillId="14" borderId="2" xfId="0" applyFont="1" applyFill="1" applyBorder="1" applyAlignment="1" applyProtection="1">
      <alignment horizontal="center"/>
    </xf>
    <xf numFmtId="0" fontId="0" fillId="5" borderId="2" xfId="0" applyFill="1" applyBorder="1" applyAlignment="1" applyProtection="1">
      <alignment horizontal="center"/>
      <protection locked="0"/>
    </xf>
    <xf numFmtId="0" fontId="0" fillId="13" borderId="12" xfId="0" applyFill="1" applyBorder="1" applyAlignment="1" applyProtection="1">
      <alignment horizontal="left"/>
      <protection hidden="1"/>
    </xf>
    <xf numFmtId="0" fontId="0" fillId="13" borderId="13" xfId="0" applyFill="1" applyBorder="1" applyAlignment="1" applyProtection="1">
      <alignment horizontal="left"/>
      <protection hidden="1"/>
    </xf>
    <xf numFmtId="0" fontId="0" fillId="13" borderId="1" xfId="0" applyFill="1" applyBorder="1" applyAlignment="1" applyProtection="1">
      <alignment horizontal="left"/>
      <protection hidden="1"/>
    </xf>
    <xf numFmtId="0" fontId="38" fillId="14" borderId="12" xfId="0" applyFont="1" applyFill="1" applyBorder="1" applyAlignment="1" applyProtection="1">
      <alignment horizontal="center"/>
    </xf>
    <xf numFmtId="0" fontId="38" fillId="14" borderId="13" xfId="0" applyFont="1" applyFill="1" applyBorder="1" applyAlignment="1" applyProtection="1">
      <alignment horizontal="center"/>
    </xf>
    <xf numFmtId="0" fontId="38" fillId="14" borderId="1" xfId="0" applyFont="1" applyFill="1" applyBorder="1" applyAlignment="1" applyProtection="1">
      <alignment horizontal="center"/>
    </xf>
    <xf numFmtId="0" fontId="19" fillId="5" borderId="12" xfId="0" applyFont="1" applyFill="1" applyBorder="1" applyAlignment="1" applyProtection="1">
      <alignment horizontal="center"/>
      <protection locked="0"/>
    </xf>
    <xf numFmtId="0" fontId="19" fillId="5" borderId="13" xfId="0" applyFont="1" applyFill="1" applyBorder="1" applyAlignment="1" applyProtection="1">
      <alignment horizontal="center"/>
      <protection locked="0"/>
    </xf>
    <xf numFmtId="0" fontId="19" fillId="5" borderId="1" xfId="0" applyFont="1" applyFill="1" applyBorder="1" applyAlignment="1" applyProtection="1">
      <alignment horizontal="center"/>
      <protection locked="0"/>
    </xf>
    <xf numFmtId="0" fontId="19" fillId="13" borderId="14" xfId="0" applyFont="1" applyFill="1" applyBorder="1" applyAlignment="1" applyProtection="1">
      <alignment horizontal="center" vertical="center"/>
    </xf>
    <xf numFmtId="0" fontId="19" fillId="13" borderId="15" xfId="0" applyFont="1" applyFill="1" applyBorder="1" applyAlignment="1" applyProtection="1">
      <alignment horizontal="center" vertical="center"/>
    </xf>
    <xf numFmtId="0" fontId="19" fillId="13" borderId="3" xfId="0" applyFont="1" applyFill="1" applyBorder="1" applyAlignment="1" applyProtection="1">
      <alignment horizontal="center" vertical="center"/>
    </xf>
    <xf numFmtId="0" fontId="19" fillId="13" borderId="8" xfId="0" applyFont="1" applyFill="1" applyBorder="1" applyAlignment="1" applyProtection="1">
      <alignment horizontal="center" vertical="center"/>
    </xf>
    <xf numFmtId="0" fontId="19" fillId="13" borderId="0" xfId="0" applyFont="1" applyFill="1" applyBorder="1" applyAlignment="1" applyProtection="1">
      <alignment horizontal="center" vertical="center"/>
    </xf>
    <xf numFmtId="0" fontId="19" fillId="13" borderId="9" xfId="0" applyFont="1" applyFill="1" applyBorder="1" applyAlignment="1" applyProtection="1">
      <alignment horizontal="center" vertical="center"/>
    </xf>
    <xf numFmtId="0" fontId="19" fillId="13" borderId="10" xfId="0" applyFont="1" applyFill="1" applyBorder="1" applyAlignment="1" applyProtection="1">
      <alignment horizontal="center" vertical="center"/>
    </xf>
    <xf numFmtId="0" fontId="19" fillId="13" borderId="11" xfId="0" applyFont="1" applyFill="1" applyBorder="1" applyAlignment="1" applyProtection="1">
      <alignment horizontal="center" vertical="center"/>
    </xf>
    <xf numFmtId="0" fontId="19" fillId="13" borderId="6" xfId="0" applyFont="1" applyFill="1" applyBorder="1" applyAlignment="1" applyProtection="1">
      <alignment horizontal="center" vertical="center"/>
    </xf>
    <xf numFmtId="0" fontId="4" fillId="16" borderId="0" xfId="0" applyFont="1" applyFill="1" applyAlignment="1" applyProtection="1">
      <alignment horizontal="center"/>
    </xf>
    <xf numFmtId="0" fontId="41" fillId="3" borderId="0" xfId="0" applyFont="1" applyFill="1" applyAlignment="1" applyProtection="1">
      <alignment horizontal="center" vertical="center"/>
    </xf>
    <xf numFmtId="0" fontId="22" fillId="4" borderId="0" xfId="0" applyFont="1" applyFill="1" applyBorder="1" applyAlignment="1" applyProtection="1">
      <alignment horizontal="left" vertical="center" wrapText="1"/>
    </xf>
    <xf numFmtId="0" fontId="22" fillId="4" borderId="5" xfId="0" applyFont="1" applyFill="1" applyBorder="1" applyAlignment="1" applyProtection="1">
      <alignment horizontal="left" vertical="center" wrapText="1"/>
    </xf>
    <xf numFmtId="0" fontId="44" fillId="15" borderId="0" xfId="0" applyFont="1" applyFill="1" applyBorder="1" applyAlignment="1" applyProtection="1">
      <alignment horizontal="center" vertical="center" wrapText="1"/>
    </xf>
    <xf numFmtId="0" fontId="45" fillId="15" borderId="0" xfId="0" applyFont="1" applyFill="1" applyBorder="1" applyAlignment="1" applyProtection="1">
      <alignment horizontal="center" vertical="center" wrapText="1"/>
    </xf>
    <xf numFmtId="0" fontId="2" fillId="14" borderId="0" xfId="0" applyNumberFormat="1" applyFont="1" applyFill="1" applyAlignment="1" applyProtection="1">
      <alignment horizontal="center" wrapText="1"/>
      <protection hidden="1"/>
    </xf>
    <xf numFmtId="0" fontId="0" fillId="13" borderId="14" xfId="0" applyFill="1" applyBorder="1" applyAlignment="1" applyProtection="1">
      <alignment horizontal="center"/>
    </xf>
    <xf numFmtId="0" fontId="0" fillId="13" borderId="15" xfId="0" applyFill="1" applyBorder="1" applyAlignment="1" applyProtection="1">
      <alignment horizontal="center"/>
    </xf>
    <xf numFmtId="0" fontId="0" fillId="13" borderId="3" xfId="0" applyFill="1" applyBorder="1" applyAlignment="1" applyProtection="1">
      <alignment horizontal="center"/>
    </xf>
    <xf numFmtId="0" fontId="0" fillId="13" borderId="8" xfId="0" applyFill="1" applyBorder="1" applyAlignment="1" applyProtection="1">
      <alignment horizontal="center"/>
    </xf>
    <xf numFmtId="0" fontId="0" fillId="13" borderId="0" xfId="0" applyFill="1" applyBorder="1" applyAlignment="1" applyProtection="1">
      <alignment horizontal="center"/>
    </xf>
    <xf numFmtId="0" fontId="0" fillId="13" borderId="9" xfId="0" applyFill="1" applyBorder="1" applyAlignment="1" applyProtection="1">
      <alignment horizontal="center"/>
    </xf>
    <xf numFmtId="0" fontId="0" fillId="13" borderId="10" xfId="0" applyFill="1" applyBorder="1" applyAlignment="1" applyProtection="1">
      <alignment horizontal="center"/>
    </xf>
    <xf numFmtId="0" fontId="0" fillId="13" borderId="11" xfId="0" applyFill="1" applyBorder="1" applyAlignment="1" applyProtection="1">
      <alignment horizontal="center"/>
    </xf>
    <xf numFmtId="0" fontId="0" fillId="13" borderId="6" xfId="0" applyFill="1" applyBorder="1" applyAlignment="1" applyProtection="1">
      <alignment horizontal="center"/>
    </xf>
    <xf numFmtId="0" fontId="2" fillId="13" borderId="2" xfId="0" applyFont="1" applyFill="1" applyBorder="1" applyAlignment="1" applyProtection="1"/>
    <xf numFmtId="0" fontId="2" fillId="5" borderId="2" xfId="0" applyFont="1" applyFill="1" applyBorder="1" applyAlignment="1" applyProtection="1">
      <alignment horizontal="center"/>
      <protection locked="0"/>
    </xf>
    <xf numFmtId="0" fontId="2" fillId="10" borderId="2" xfId="0" applyFont="1" applyFill="1" applyBorder="1" applyAlignment="1" applyProtection="1">
      <alignment horizontal="left"/>
    </xf>
    <xf numFmtId="0" fontId="2" fillId="5" borderId="1" xfId="0" applyFont="1" applyFill="1" applyBorder="1" applyAlignment="1" applyProtection="1">
      <alignment horizontal="center"/>
      <protection locked="0"/>
    </xf>
    <xf numFmtId="0" fontId="8" fillId="10" borderId="12" xfId="0" applyFont="1" applyFill="1" applyBorder="1" applyAlignment="1" applyProtection="1">
      <alignment horizontal="left"/>
    </xf>
    <xf numFmtId="0" fontId="8" fillId="10" borderId="13" xfId="0" applyFont="1" applyFill="1" applyBorder="1" applyAlignment="1" applyProtection="1">
      <alignment horizontal="left"/>
    </xf>
    <xf numFmtId="0" fontId="8" fillId="10" borderId="1" xfId="0" applyFont="1" applyFill="1" applyBorder="1" applyAlignment="1" applyProtection="1">
      <alignment horizontal="left"/>
    </xf>
    <xf numFmtId="0" fontId="43" fillId="15" borderId="0" xfId="0" applyFont="1" applyFill="1" applyBorder="1" applyAlignment="1" applyProtection="1">
      <alignment horizontal="center" vertical="top"/>
    </xf>
    <xf numFmtId="0" fontId="37" fillId="15" borderId="0" xfId="0" applyFont="1" applyFill="1" applyBorder="1" applyAlignment="1" applyProtection="1">
      <alignment horizontal="center" vertical="top"/>
    </xf>
    <xf numFmtId="0" fontId="40" fillId="15" borderId="0" xfId="0" applyFont="1" applyFill="1" applyBorder="1" applyAlignment="1" applyProtection="1">
      <alignment horizontal="center" vertical="top"/>
    </xf>
    <xf numFmtId="0" fontId="6" fillId="14" borderId="0" xfId="0" applyFont="1" applyFill="1" applyAlignment="1" applyProtection="1">
      <alignment horizontal="center"/>
    </xf>
    <xf numFmtId="0" fontId="6" fillId="6" borderId="11" xfId="0" applyFont="1" applyFill="1" applyBorder="1" applyAlignment="1" applyProtection="1">
      <alignment horizontal="left"/>
      <protection hidden="1"/>
    </xf>
    <xf numFmtId="0" fontId="0" fillId="5" borderId="8" xfId="0" applyFill="1" applyBorder="1" applyAlignment="1" applyProtection="1">
      <alignment horizontal="left"/>
      <protection hidden="1"/>
    </xf>
    <xf numFmtId="0" fontId="0" fillId="5" borderId="0" xfId="0" applyFill="1" applyBorder="1" applyAlignment="1" applyProtection="1">
      <alignment horizontal="left"/>
      <protection hidden="1"/>
    </xf>
    <xf numFmtId="0" fontId="0" fillId="5" borderId="9" xfId="0" applyFill="1" applyBorder="1" applyAlignment="1" applyProtection="1">
      <alignment horizontal="left"/>
      <protection hidden="1"/>
    </xf>
    <xf numFmtId="0" fontId="0" fillId="7" borderId="12" xfId="0" applyFill="1" applyBorder="1" applyAlignment="1" applyProtection="1">
      <alignment horizontal="center"/>
      <protection locked="0" hidden="1"/>
    </xf>
    <xf numFmtId="0" fontId="0" fillId="7" borderId="13" xfId="0" applyFill="1" applyBorder="1" applyAlignment="1" applyProtection="1">
      <alignment horizontal="center"/>
      <protection locked="0" hidden="1"/>
    </xf>
    <xf numFmtId="0" fontId="0" fillId="4" borderId="10" xfId="0" applyFill="1" applyBorder="1" applyAlignment="1" applyProtection="1">
      <alignment horizontal="left"/>
      <protection hidden="1"/>
    </xf>
    <xf numFmtId="0" fontId="0" fillId="4" borderId="11" xfId="0" applyFill="1" applyBorder="1" applyAlignment="1" applyProtection="1">
      <alignment horizontal="left"/>
      <protection hidden="1"/>
    </xf>
    <xf numFmtId="0" fontId="0" fillId="4" borderId="6" xfId="0" applyFill="1" applyBorder="1" applyAlignment="1" applyProtection="1">
      <alignment horizontal="left"/>
      <protection hidden="1"/>
    </xf>
    <xf numFmtId="0" fontId="6" fillId="14" borderId="12" xfId="0" applyFont="1" applyFill="1" applyBorder="1" applyAlignment="1" applyProtection="1">
      <alignment horizontal="center"/>
      <protection hidden="1"/>
    </xf>
    <xf numFmtId="0" fontId="6" fillId="14" borderId="13" xfId="0" applyFont="1" applyFill="1" applyBorder="1" applyAlignment="1" applyProtection="1">
      <alignment horizontal="center"/>
      <protection hidden="1"/>
    </xf>
    <xf numFmtId="0" fontId="6" fillId="14" borderId="1" xfId="0" applyFont="1" applyFill="1" applyBorder="1" applyAlignment="1" applyProtection="1">
      <alignment horizontal="center"/>
      <protection hidden="1"/>
    </xf>
    <xf numFmtId="0" fontId="0" fillId="2" borderId="2" xfId="0" applyFill="1" applyBorder="1" applyAlignment="1" applyProtection="1"/>
    <xf numFmtId="0" fontId="0" fillId="2" borderId="2" xfId="0" applyFill="1" applyBorder="1" applyAlignment="1" applyProtection="1">
      <alignment horizontal="left"/>
    </xf>
    <xf numFmtId="0" fontId="0" fillId="4" borderId="14" xfId="0" applyFill="1" applyBorder="1" applyAlignment="1" applyProtection="1">
      <alignment horizontal="left"/>
      <protection hidden="1"/>
    </xf>
    <xf numFmtId="0" fontId="0" fillId="4" borderId="15" xfId="0" applyFill="1" applyBorder="1" applyAlignment="1" applyProtection="1">
      <alignment horizontal="left"/>
      <protection hidden="1"/>
    </xf>
    <xf numFmtId="0" fontId="0" fillId="4" borderId="3" xfId="0" applyFill="1" applyBorder="1" applyAlignment="1" applyProtection="1">
      <alignment horizontal="left"/>
      <protection hidden="1"/>
    </xf>
    <xf numFmtId="0" fontId="0" fillId="4" borderId="8" xfId="0" applyFill="1" applyBorder="1" applyAlignment="1" applyProtection="1">
      <alignment horizontal="left"/>
      <protection hidden="1"/>
    </xf>
    <xf numFmtId="0" fontId="0" fillId="4" borderId="0" xfId="0" applyFill="1" applyBorder="1" applyAlignment="1" applyProtection="1">
      <alignment horizontal="left"/>
      <protection hidden="1"/>
    </xf>
    <xf numFmtId="0" fontId="0" fillId="4" borderId="9" xfId="0" applyFill="1" applyBorder="1" applyAlignment="1" applyProtection="1">
      <alignment horizontal="left"/>
      <protection hidden="1"/>
    </xf>
    <xf numFmtId="0" fontId="0" fillId="2" borderId="12" xfId="0" applyFill="1" applyBorder="1" applyAlignment="1" applyProtection="1">
      <alignment horizontal="left"/>
    </xf>
    <xf numFmtId="0" fontId="0" fillId="2" borderId="13" xfId="0" applyFill="1" applyBorder="1" applyAlignment="1" applyProtection="1">
      <alignment horizontal="left"/>
    </xf>
    <xf numFmtId="0" fontId="0" fillId="2" borderId="1" xfId="0" applyFill="1" applyBorder="1" applyAlignment="1" applyProtection="1">
      <alignment horizontal="left"/>
    </xf>
    <xf numFmtId="0" fontId="2" fillId="5" borderId="12" xfId="0" applyFont="1" applyFill="1" applyBorder="1" applyAlignment="1" applyProtection="1">
      <alignment horizontal="center"/>
      <protection locked="0"/>
    </xf>
    <xf numFmtId="0" fontId="2" fillId="5" borderId="13" xfId="0" applyFont="1" applyFill="1" applyBorder="1" applyAlignment="1" applyProtection="1">
      <alignment horizontal="center"/>
      <protection locked="0"/>
    </xf>
    <xf numFmtId="0" fontId="6" fillId="14" borderId="12" xfId="0" applyFont="1" applyFill="1" applyBorder="1" applyAlignment="1" applyProtection="1">
      <alignment horizontal="center"/>
    </xf>
    <xf numFmtId="0" fontId="6" fillId="14" borderId="13" xfId="0" applyFont="1" applyFill="1" applyBorder="1" applyAlignment="1" applyProtection="1">
      <alignment horizontal="center"/>
    </xf>
    <xf numFmtId="0" fontId="6" fillId="14" borderId="1" xfId="0" applyFont="1" applyFill="1" applyBorder="1" applyAlignment="1" applyProtection="1">
      <alignment horizontal="center"/>
    </xf>
    <xf numFmtId="0" fontId="2" fillId="13" borderId="2" xfId="0" applyFont="1" applyFill="1" applyBorder="1" applyAlignment="1" applyProtection="1">
      <alignment horizontal="left"/>
    </xf>
    <xf numFmtId="0" fontId="2" fillId="13" borderId="12" xfId="0" applyFont="1" applyFill="1" applyBorder="1" applyAlignment="1" applyProtection="1">
      <alignment horizontal="left"/>
    </xf>
    <xf numFmtId="0" fontId="2" fillId="13" borderId="13" xfId="0" applyFont="1" applyFill="1" applyBorder="1" applyAlignment="1" applyProtection="1">
      <alignment horizontal="left"/>
    </xf>
    <xf numFmtId="0" fontId="2" fillId="13" borderId="1" xfId="0" applyFont="1" applyFill="1" applyBorder="1" applyAlignment="1" applyProtection="1">
      <alignment horizontal="left"/>
    </xf>
    <xf numFmtId="0" fontId="0" fillId="13" borderId="12" xfId="0" applyFill="1" applyBorder="1" applyAlignment="1" applyProtection="1">
      <alignment horizontal="left"/>
    </xf>
    <xf numFmtId="0" fontId="0" fillId="13" borderId="13" xfId="0" applyFill="1" applyBorder="1" applyAlignment="1" applyProtection="1">
      <alignment horizontal="left"/>
    </xf>
    <xf numFmtId="0" fontId="0" fillId="13" borderId="1" xfId="0" applyFill="1" applyBorder="1" applyAlignment="1" applyProtection="1">
      <alignment horizontal="left"/>
    </xf>
    <xf numFmtId="0" fontId="2" fillId="9" borderId="12" xfId="0" applyFont="1" applyFill="1" applyBorder="1" applyAlignment="1" applyProtection="1">
      <alignment horizontal="left"/>
    </xf>
    <xf numFmtId="0" fontId="2" fillId="9" borderId="13" xfId="0" applyFont="1" applyFill="1" applyBorder="1" applyAlignment="1" applyProtection="1">
      <alignment horizontal="left"/>
    </xf>
    <xf numFmtId="0" fontId="2" fillId="9" borderId="1" xfId="0" applyFont="1" applyFill="1" applyBorder="1" applyAlignment="1" applyProtection="1">
      <alignment horizontal="left"/>
    </xf>
    <xf numFmtId="0" fontId="0" fillId="5" borderId="12"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25" fillId="5" borderId="12" xfId="0" applyFont="1" applyFill="1" applyBorder="1" applyAlignment="1" applyProtection="1">
      <alignment horizontal="center"/>
      <protection locked="0"/>
    </xf>
    <xf numFmtId="0" fontId="25" fillId="5" borderId="13" xfId="0" applyFont="1" applyFill="1" applyBorder="1" applyAlignment="1" applyProtection="1">
      <alignment horizontal="center"/>
      <protection locked="0"/>
    </xf>
    <xf numFmtId="0" fontId="25" fillId="5" borderId="1" xfId="0" applyFont="1" applyFill="1" applyBorder="1" applyAlignment="1" applyProtection="1">
      <alignment horizontal="center"/>
      <protection locked="0"/>
    </xf>
    <xf numFmtId="0" fontId="19" fillId="10" borderId="2" xfId="0" applyFont="1" applyFill="1" applyBorder="1" applyAlignment="1" applyProtection="1">
      <alignment horizontal="left"/>
    </xf>
    <xf numFmtId="0" fontId="8" fillId="5" borderId="13" xfId="0" applyFont="1" applyFill="1" applyBorder="1" applyAlignment="1" applyProtection="1">
      <alignment horizontal="center" vertical="top"/>
      <protection locked="0"/>
    </xf>
    <xf numFmtId="0" fontId="8" fillId="5" borderId="1" xfId="0" applyFont="1" applyFill="1" applyBorder="1" applyAlignment="1" applyProtection="1">
      <alignment horizontal="center" vertical="top"/>
      <protection locked="0"/>
    </xf>
    <xf numFmtId="0" fontId="19" fillId="10" borderId="12" xfId="0" applyFont="1" applyFill="1" applyBorder="1" applyAlignment="1" applyProtection="1">
      <alignment horizontal="left"/>
    </xf>
    <xf numFmtId="0" fontId="19" fillId="10" borderId="13" xfId="0" applyFont="1" applyFill="1" applyBorder="1" applyAlignment="1" applyProtection="1">
      <alignment horizontal="left"/>
    </xf>
    <xf numFmtId="0" fontId="19" fillId="10" borderId="1" xfId="0" applyFont="1" applyFill="1" applyBorder="1" applyAlignment="1" applyProtection="1">
      <alignment horizontal="left"/>
    </xf>
    <xf numFmtId="0" fontId="19" fillId="13" borderId="12" xfId="0" applyFont="1" applyFill="1" applyBorder="1" applyAlignment="1" applyProtection="1">
      <alignment horizontal="left"/>
    </xf>
    <xf numFmtId="0" fontId="19" fillId="13" borderId="13" xfId="0" applyFont="1" applyFill="1" applyBorder="1" applyAlignment="1" applyProtection="1">
      <alignment horizontal="left"/>
    </xf>
    <xf numFmtId="0" fontId="19" fillId="13" borderId="1" xfId="0" applyFont="1" applyFill="1" applyBorder="1" applyAlignment="1" applyProtection="1">
      <alignment horizontal="left"/>
    </xf>
    <xf numFmtId="0" fontId="12" fillId="5" borderId="0" xfId="0" applyFont="1" applyFill="1" applyAlignment="1" applyProtection="1">
      <alignment horizontal="center"/>
    </xf>
    <xf numFmtId="0" fontId="13" fillId="5" borderId="0" xfId="0" applyFont="1" applyFill="1" applyAlignment="1" applyProtection="1">
      <alignment horizontal="left"/>
    </xf>
    <xf numFmtId="0" fontId="14" fillId="5" borderId="0" xfId="0" applyFont="1" applyFill="1" applyAlignment="1" applyProtection="1">
      <alignment horizontal="left"/>
    </xf>
    <xf numFmtId="0" fontId="14" fillId="5" borderId="0" xfId="0" applyFont="1" applyFill="1" applyAlignment="1" applyProtection="1">
      <alignment horizontal="center"/>
    </xf>
    <xf numFmtId="0" fontId="13" fillId="5" borderId="11" xfId="0" applyFont="1" applyFill="1" applyBorder="1" applyAlignment="1" applyProtection="1">
      <alignment horizontal="left"/>
    </xf>
    <xf numFmtId="0" fontId="14" fillId="5" borderId="11" xfId="0" applyFont="1" applyFill="1" applyBorder="1" applyAlignment="1" applyProtection="1">
      <alignment horizontal="left"/>
    </xf>
    <xf numFmtId="0" fontId="13" fillId="5" borderId="11" xfId="0" applyFont="1" applyFill="1" applyBorder="1" applyAlignment="1" applyProtection="1">
      <alignment horizontal="center"/>
    </xf>
    <xf numFmtId="0" fontId="26" fillId="5" borderId="2" xfId="0" applyFont="1" applyFill="1" applyBorder="1" applyAlignment="1" applyProtection="1">
      <alignment horizontal="center"/>
    </xf>
    <xf numFmtId="0" fontId="0" fillId="5" borderId="14" xfId="0" applyFill="1" applyBorder="1" applyAlignment="1" applyProtection="1">
      <alignment horizontal="left"/>
      <protection hidden="1"/>
    </xf>
    <xf numFmtId="0" fontId="0" fillId="5" borderId="15" xfId="0" applyFill="1" applyBorder="1" applyAlignment="1" applyProtection="1">
      <alignment horizontal="left"/>
      <protection hidden="1"/>
    </xf>
    <xf numFmtId="0" fontId="0" fillId="5" borderId="3" xfId="0" applyFill="1" applyBorder="1" applyAlignment="1" applyProtection="1">
      <alignment horizontal="left"/>
      <protection hidden="1"/>
    </xf>
    <xf numFmtId="0" fontId="22" fillId="0" borderId="0" xfId="0" applyFont="1" applyAlignment="1" applyProtection="1">
      <alignment horizontal="center"/>
      <protection hidden="1"/>
    </xf>
    <xf numFmtId="0" fontId="5" fillId="0" borderId="0" xfId="0" applyFont="1" applyAlignment="1" applyProtection="1">
      <alignment horizontal="center"/>
      <protection hidden="1"/>
    </xf>
    <xf numFmtId="0" fontId="11"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5" borderId="10" xfId="0" applyFill="1" applyBorder="1" applyAlignment="1" applyProtection="1">
      <alignment horizontal="left"/>
      <protection hidden="1"/>
    </xf>
    <xf numFmtId="0" fontId="0" fillId="5" borderId="11" xfId="0" applyFill="1" applyBorder="1" applyAlignment="1" applyProtection="1">
      <alignment horizontal="left"/>
      <protection hidden="1"/>
    </xf>
    <xf numFmtId="0" fontId="0" fillId="5" borderId="6" xfId="0" applyFill="1" applyBorder="1" applyAlignment="1" applyProtection="1">
      <alignment horizontal="left"/>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0" fontId="0" fillId="0" borderId="1" xfId="0" applyBorder="1" applyAlignment="1" applyProtection="1">
      <alignment horizontal="left"/>
      <protection hidden="1"/>
    </xf>
    <xf numFmtId="0" fontId="0" fillId="0" borderId="7" xfId="0" applyBorder="1" applyAlignment="1" applyProtection="1">
      <alignment horizontal="center"/>
      <protection hidden="1"/>
    </xf>
    <xf numFmtId="0" fontId="0" fillId="5" borderId="2" xfId="0" applyFill="1" applyBorder="1" applyAlignment="1" applyProtection="1">
      <alignment horizontal="center"/>
      <protection hidden="1"/>
    </xf>
    <xf numFmtId="0" fontId="0" fillId="5" borderId="14" xfId="0" applyFill="1" applyBorder="1" applyAlignment="1" applyProtection="1">
      <alignment horizontal="center"/>
      <protection hidden="1"/>
    </xf>
    <xf numFmtId="0" fontId="0" fillId="5" borderId="15"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0" borderId="8" xfId="0" applyBorder="1" applyAlignment="1" applyProtection="1">
      <alignment horizontal="left"/>
      <protection hidden="1"/>
    </xf>
    <xf numFmtId="0" fontId="0" fillId="0" borderId="0" xfId="0" applyBorder="1" applyAlignment="1" applyProtection="1">
      <alignment horizontal="left"/>
      <protection hidden="1"/>
    </xf>
    <xf numFmtId="0" fontId="0" fillId="0" borderId="9" xfId="0" applyBorder="1" applyAlignment="1" applyProtection="1">
      <alignment horizontal="left"/>
      <protection hidden="1"/>
    </xf>
    <xf numFmtId="0" fontId="0" fillId="0" borderId="2" xfId="0" applyBorder="1" applyAlignment="1" applyProtection="1">
      <alignment horizontal="center" vertical="center"/>
      <protection hidden="1"/>
    </xf>
    <xf numFmtId="14" fontId="16" fillId="0" borderId="2" xfId="0" applyNumberFormat="1"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6" xfId="0" applyBorder="1" applyAlignment="1" applyProtection="1">
      <alignment horizontal="left"/>
      <protection hidden="1"/>
    </xf>
    <xf numFmtId="0" fontId="0" fillId="0" borderId="2" xfId="0" applyBorder="1" applyAlignment="1" applyProtection="1">
      <alignment horizontal="center" wrapText="1"/>
      <protection hidden="1"/>
    </xf>
    <xf numFmtId="0" fontId="0" fillId="0" borderId="2" xfId="0" applyBorder="1" applyAlignment="1" applyProtection="1">
      <alignment horizontal="center" vertical="top" wrapText="1"/>
      <protection hidden="1"/>
    </xf>
    <xf numFmtId="0" fontId="0" fillId="8" borderId="2" xfId="0" applyFill="1" applyBorder="1" applyAlignment="1" applyProtection="1">
      <alignment horizontal="center"/>
      <protection locked="0" hidden="1"/>
    </xf>
    <xf numFmtId="0" fontId="0" fillId="5" borderId="0" xfId="0" applyFill="1" applyBorder="1" applyAlignment="1" applyProtection="1">
      <alignment horizontal="right"/>
      <protection hidden="1"/>
    </xf>
    <xf numFmtId="0" fontId="0" fillId="5" borderId="9" xfId="0" applyFill="1" applyBorder="1" applyAlignment="1" applyProtection="1">
      <alignment horizontal="right"/>
      <protection hidden="1"/>
    </xf>
    <xf numFmtId="0" fontId="0" fillId="5" borderId="0" xfId="0" applyFill="1" applyBorder="1" applyAlignment="1" applyProtection="1">
      <alignment horizontal="left"/>
      <protection locked="0" hidden="1"/>
    </xf>
    <xf numFmtId="0" fontId="16" fillId="0" borderId="5" xfId="0" applyFont="1" applyBorder="1" applyAlignment="1" applyProtection="1">
      <alignment horizontal="center" wrapText="1"/>
      <protection hidden="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0" fontId="33" fillId="0" borderId="0" xfId="0" applyFont="1" applyAlignment="1" applyProtection="1">
      <alignment horizontal="center" vertical="top"/>
    </xf>
    <xf numFmtId="0" fontId="29" fillId="0" borderId="0" xfId="0" applyFont="1" applyAlignment="1" applyProtection="1">
      <alignment horizontal="center" vertical="top"/>
    </xf>
    <xf numFmtId="0" fontId="0" fillId="12" borderId="12" xfId="0" applyFill="1" applyBorder="1" applyAlignment="1" applyProtection="1">
      <alignment horizontal="center" vertical="top"/>
    </xf>
    <xf numFmtId="0" fontId="0" fillId="12" borderId="1" xfId="0" applyFill="1" applyBorder="1" applyAlignment="1" applyProtection="1">
      <alignment horizontal="center" vertical="top"/>
    </xf>
    <xf numFmtId="1" fontId="0" fillId="12" borderId="12" xfId="0" applyNumberFormat="1" applyFill="1" applyBorder="1" applyAlignment="1" applyProtection="1">
      <alignment horizontal="center" vertical="top"/>
    </xf>
    <xf numFmtId="1" fontId="0" fillId="12" borderId="1" xfId="0" applyNumberFormat="1" applyFill="1" applyBorder="1" applyAlignment="1" applyProtection="1">
      <alignment horizontal="center" vertical="top"/>
    </xf>
    <xf numFmtId="0" fontId="32" fillId="0" borderId="0" xfId="0" applyFont="1" applyAlignment="1" applyProtection="1">
      <alignment horizontal="left" vertical="top"/>
    </xf>
    <xf numFmtId="0" fontId="31" fillId="0" borderId="0" xfId="0" applyFont="1" applyAlignment="1" applyProtection="1">
      <alignment horizontal="center" vertical="top"/>
    </xf>
    <xf numFmtId="0" fontId="31" fillId="0" borderId="0" xfId="0" applyFont="1" applyAlignment="1" applyProtection="1">
      <alignment horizontal="left" vertical="top"/>
    </xf>
    <xf numFmtId="0" fontId="0" fillId="0" borderId="0" xfId="0" applyAlignment="1" applyProtection="1">
      <alignment horizontal="center" vertical="top"/>
    </xf>
    <xf numFmtId="0" fontId="33" fillId="0" borderId="2" xfId="0" applyFont="1" applyBorder="1" applyAlignment="1" applyProtection="1">
      <alignment horizontal="left" vertical="top"/>
    </xf>
    <xf numFmtId="0" fontId="0" fillId="0" borderId="2" xfId="0" applyBorder="1" applyAlignment="1" applyProtection="1">
      <alignment horizontal="center" vertical="top"/>
    </xf>
    <xf numFmtId="0" fontId="0" fillId="12" borderId="2" xfId="0" applyFill="1" applyBorder="1" applyAlignment="1" applyProtection="1">
      <alignment horizontal="center" vertical="top"/>
    </xf>
    <xf numFmtId="0" fontId="2" fillId="12" borderId="2" xfId="0" applyFont="1" applyFill="1" applyBorder="1" applyAlignment="1" applyProtection="1">
      <alignment horizontal="center" vertical="top"/>
    </xf>
    <xf numFmtId="0" fontId="31" fillId="0" borderId="0" xfId="0" applyFont="1" applyAlignment="1" applyProtection="1">
      <alignment horizontal="left"/>
    </xf>
    <xf numFmtId="0" fontId="29" fillId="0" borderId="0" xfId="0" applyFont="1" applyAlignment="1" applyProtection="1">
      <alignment horizontal="left" vertical="top"/>
    </xf>
    <xf numFmtId="0" fontId="0" fillId="12" borderId="0" xfId="0" applyFill="1" applyBorder="1" applyAlignment="1" applyProtection="1">
      <alignment horizontal="left" vertical="top"/>
    </xf>
    <xf numFmtId="0" fontId="32" fillId="0" borderId="2" xfId="0" applyFont="1" applyBorder="1" applyAlignment="1" applyProtection="1">
      <alignment horizontal="left" vertical="top"/>
    </xf>
    <xf numFmtId="0" fontId="2" fillId="0" borderId="2" xfId="0" applyFont="1" applyBorder="1" applyAlignment="1" applyProtection="1">
      <alignment horizontal="center" vertical="top"/>
    </xf>
    <xf numFmtId="43" fontId="30" fillId="0" borderId="0" xfId="2" applyFont="1" applyAlignment="1" applyProtection="1">
      <alignment horizontal="center" vertical="top"/>
    </xf>
    <xf numFmtId="0" fontId="47" fillId="0" borderId="0" xfId="0" applyFont="1" applyBorder="1" applyAlignment="1" applyProtection="1">
      <alignment horizontal="left"/>
      <protection hidden="1"/>
    </xf>
    <xf numFmtId="0" fontId="52" fillId="5" borderId="0" xfId="0" applyFont="1" applyFill="1" applyAlignment="1" applyProtection="1">
      <alignment horizontal="left" vertical="top"/>
    </xf>
    <xf numFmtId="0" fontId="46" fillId="5" borderId="0" xfId="0" applyFont="1" applyFill="1" applyBorder="1" applyAlignment="1" applyProtection="1">
      <alignment horizontal="left" vertical="top"/>
    </xf>
    <xf numFmtId="0" fontId="46" fillId="5" borderId="15" xfId="0" applyFont="1" applyFill="1" applyBorder="1" applyAlignment="1" applyProtection="1">
      <alignment horizontal="center"/>
      <protection hidden="1"/>
    </xf>
    <xf numFmtId="0" fontId="46" fillId="5" borderId="0" xfId="0" applyFont="1" applyFill="1" applyBorder="1" applyAlignment="1" applyProtection="1">
      <alignment horizontal="right"/>
      <protection hidden="1"/>
    </xf>
    <xf numFmtId="0" fontId="46" fillId="5" borderId="9" xfId="0" applyFont="1" applyFill="1" applyBorder="1" applyAlignment="1" applyProtection="1">
      <alignment horizontal="right"/>
      <protection hidden="1"/>
    </xf>
    <xf numFmtId="0" fontId="47" fillId="5" borderId="0" xfId="0" applyFont="1" applyFill="1" applyBorder="1" applyAlignment="1" applyProtection="1">
      <alignment horizontal="left"/>
      <protection locked="0" hidden="1"/>
    </xf>
    <xf numFmtId="0" fontId="47" fillId="0" borderId="5" xfId="0" applyFont="1" applyBorder="1" applyAlignment="1" applyProtection="1">
      <alignment horizontal="center" wrapText="1"/>
      <protection hidden="1"/>
    </xf>
    <xf numFmtId="0" fontId="47" fillId="5" borderId="0" xfId="0" applyFont="1" applyFill="1" applyBorder="1" applyAlignment="1" applyProtection="1">
      <alignment horizontal="left"/>
      <protection hidden="1"/>
    </xf>
    <xf numFmtId="0" fontId="51" fillId="0" borderId="0" xfId="0" applyFont="1" applyAlignment="1" applyProtection="1">
      <alignment horizontal="left" vertical="top"/>
    </xf>
    <xf numFmtId="0" fontId="51" fillId="0" borderId="9" xfId="0" applyFont="1" applyBorder="1" applyAlignment="1" applyProtection="1">
      <alignment horizontal="left" vertical="top"/>
    </xf>
    <xf numFmtId="0" fontId="47" fillId="7" borderId="2" xfId="0" applyFont="1" applyFill="1" applyBorder="1" applyAlignment="1" applyProtection="1">
      <alignment horizontal="center"/>
      <protection locked="0"/>
    </xf>
    <xf numFmtId="0" fontId="5" fillId="17" borderId="0" xfId="0" applyFont="1" applyFill="1" applyAlignment="1" applyProtection="1">
      <alignment horizontal="center"/>
      <protection hidden="1"/>
    </xf>
    <xf numFmtId="0" fontId="2" fillId="0" borderId="2" xfId="0" applyFont="1" applyBorder="1" applyAlignment="1" applyProtection="1">
      <alignment horizontal="center"/>
      <protection hidden="1"/>
    </xf>
    <xf numFmtId="0" fontId="46" fillId="0" borderId="2" xfId="0" applyFont="1" applyBorder="1" applyAlignment="1" applyProtection="1">
      <alignment horizontal="center"/>
      <protection hidden="1"/>
    </xf>
    <xf numFmtId="0" fontId="47" fillId="0" borderId="12" xfId="0" applyFont="1" applyBorder="1" applyAlignment="1" applyProtection="1">
      <alignment horizontal="center" vertical="top" wrapText="1"/>
      <protection hidden="1"/>
    </xf>
    <xf numFmtId="0" fontId="47" fillId="0" borderId="13" xfId="0" applyFont="1" applyBorder="1" applyAlignment="1" applyProtection="1">
      <alignment horizontal="center" vertical="top" wrapText="1"/>
      <protection hidden="1"/>
    </xf>
    <xf numFmtId="0" fontId="47" fillId="0" borderId="1" xfId="0" applyFont="1" applyBorder="1" applyAlignment="1" applyProtection="1">
      <alignment horizontal="center" vertical="top" wrapText="1"/>
      <protection hidden="1"/>
    </xf>
    <xf numFmtId="0" fontId="47" fillId="0" borderId="2" xfId="0" applyFont="1" applyBorder="1" applyAlignment="1" applyProtection="1">
      <alignment horizontal="center" vertical="top" wrapText="1"/>
      <protection hidden="1"/>
    </xf>
    <xf numFmtId="0" fontId="47" fillId="0" borderId="2" xfId="0" applyFont="1" applyBorder="1" applyAlignment="1" applyProtection="1">
      <alignment horizontal="center" wrapText="1"/>
      <protection hidden="1"/>
    </xf>
    <xf numFmtId="0" fontId="46" fillId="0" borderId="8" xfId="0" applyFont="1" applyBorder="1" applyAlignment="1" applyProtection="1">
      <alignment horizontal="left"/>
      <protection hidden="1"/>
    </xf>
    <xf numFmtId="0" fontId="46" fillId="0" borderId="0" xfId="0" applyFont="1" applyBorder="1" applyAlignment="1" applyProtection="1">
      <alignment horizontal="left"/>
      <protection hidden="1"/>
    </xf>
    <xf numFmtId="0" fontId="46" fillId="0" borderId="9" xfId="0" applyFont="1" applyBorder="1" applyAlignment="1" applyProtection="1">
      <alignment horizontal="left"/>
      <protection hidden="1"/>
    </xf>
    <xf numFmtId="0" fontId="46" fillId="0" borderId="2" xfId="0" applyFont="1" applyBorder="1" applyAlignment="1" applyProtection="1">
      <alignment horizontal="center" vertical="center"/>
      <protection hidden="1"/>
    </xf>
    <xf numFmtId="14" fontId="46" fillId="0" borderId="2" xfId="0" applyNumberFormat="1" applyFont="1" applyBorder="1" applyAlignment="1" applyProtection="1">
      <alignment horizontal="center" vertical="center"/>
      <protection hidden="1"/>
    </xf>
    <xf numFmtId="0" fontId="46" fillId="0" borderId="10" xfId="0" applyFont="1" applyBorder="1" applyAlignment="1" applyProtection="1">
      <alignment horizontal="left"/>
      <protection hidden="1"/>
    </xf>
    <xf numFmtId="0" fontId="46" fillId="0" borderId="11" xfId="0" applyFont="1" applyBorder="1" applyAlignment="1" applyProtection="1">
      <alignment horizontal="left"/>
      <protection hidden="1"/>
    </xf>
    <xf numFmtId="0" fontId="46" fillId="0" borderId="6" xfId="0" applyFont="1" applyBorder="1" applyAlignment="1" applyProtection="1">
      <alignment horizontal="left"/>
      <protection hidden="1"/>
    </xf>
    <xf numFmtId="0" fontId="46" fillId="5" borderId="2" xfId="0" applyFont="1" applyFill="1" applyBorder="1" applyAlignment="1" applyProtection="1">
      <alignment horizontal="center"/>
      <protection hidden="1"/>
    </xf>
    <xf numFmtId="0" fontId="46" fillId="5" borderId="14" xfId="0" applyFont="1" applyFill="1" applyBorder="1" applyAlignment="1" applyProtection="1">
      <alignment horizontal="center"/>
      <protection hidden="1"/>
    </xf>
    <xf numFmtId="0" fontId="46" fillId="5" borderId="3" xfId="0" applyFont="1" applyFill="1" applyBorder="1" applyAlignment="1" applyProtection="1">
      <alignment horizontal="center"/>
      <protection hidden="1"/>
    </xf>
    <xf numFmtId="0" fontId="49" fillId="5" borderId="8" xfId="0" applyFont="1" applyFill="1" applyBorder="1" applyAlignment="1" applyProtection="1">
      <alignment horizontal="left"/>
      <protection hidden="1"/>
    </xf>
    <xf numFmtId="0" fontId="49" fillId="5" borderId="0" xfId="0" applyFont="1" applyFill="1" applyBorder="1" applyAlignment="1" applyProtection="1">
      <alignment horizontal="left"/>
      <protection hidden="1"/>
    </xf>
    <xf numFmtId="0" fontId="49" fillId="5" borderId="10" xfId="0" applyFont="1" applyFill="1" applyBorder="1" applyAlignment="1" applyProtection="1">
      <alignment horizontal="left"/>
      <protection hidden="1"/>
    </xf>
    <xf numFmtId="0" fontId="49" fillId="5" borderId="11" xfId="0" applyFont="1" applyFill="1" applyBorder="1" applyAlignment="1" applyProtection="1">
      <alignment horizontal="left"/>
      <protection hidden="1"/>
    </xf>
    <xf numFmtId="0" fontId="49" fillId="0" borderId="10" xfId="0" applyFont="1" applyBorder="1" applyAlignment="1" applyProtection="1">
      <alignment horizontal="left"/>
      <protection hidden="1"/>
    </xf>
    <xf numFmtId="0" fontId="49" fillId="0" borderId="11" xfId="0" applyFont="1" applyBorder="1" applyAlignment="1" applyProtection="1">
      <alignment horizontal="left"/>
      <protection hidden="1"/>
    </xf>
    <xf numFmtId="0" fontId="49" fillId="0" borderId="6" xfId="0" applyFont="1" applyBorder="1" applyAlignment="1" applyProtection="1">
      <alignment horizontal="left"/>
      <protection hidden="1"/>
    </xf>
    <xf numFmtId="0" fontId="46" fillId="0" borderId="7" xfId="0" applyFont="1" applyBorder="1" applyAlignment="1" applyProtection="1">
      <alignment horizontal="center"/>
      <protection hidden="1"/>
    </xf>
    <xf numFmtId="0" fontId="49" fillId="5" borderId="14" xfId="0" applyFont="1" applyFill="1" applyBorder="1" applyAlignment="1" applyProtection="1">
      <alignment horizontal="left"/>
      <protection hidden="1"/>
    </xf>
    <xf numFmtId="0" fontId="49" fillId="5" borderId="15" xfId="0" applyFont="1" applyFill="1" applyBorder="1" applyAlignment="1" applyProtection="1">
      <alignment horizontal="left"/>
      <protection hidden="1"/>
    </xf>
    <xf numFmtId="0" fontId="49" fillId="5" borderId="3" xfId="0" applyFont="1" applyFill="1" applyBorder="1" applyAlignment="1" applyProtection="1">
      <alignment horizontal="left"/>
      <protection hidden="1"/>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99"/>
      <color rgb="FFFFFFCC"/>
      <color rgb="FFFFFFFF"/>
      <color rgb="FFFFFF66"/>
      <color rgb="FF00FF00"/>
      <color rgb="FF55F965"/>
      <color rgb="FFCC66FF"/>
      <color rgb="FFCCFF99"/>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Temp/Income%20Tax%20and%20arrea%20Calculator%20for%20everyone%20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Statement"/>
      <sheetName val="Deductions"/>
      <sheetName val="Tax "/>
      <sheetName val="Form 16"/>
    </sheetNames>
    <sheetDataSet>
      <sheetData sheetId="0">
        <row r="13">
          <cell r="D13" t="str">
            <v>Suresh Nimbiwal</v>
          </cell>
        </row>
        <row r="14">
          <cell r="D14" t="str">
            <v>Lecturer in Mathematics</v>
          </cell>
        </row>
        <row r="16">
          <cell r="D16" t="str">
            <v>GSSS Bhattu Kalan</v>
          </cell>
        </row>
        <row r="17">
          <cell r="D17" t="str">
            <v>ABCDE1234F</v>
          </cell>
        </row>
        <row r="28">
          <cell r="D28" t="str">
            <v>Shashi Parkash</v>
          </cell>
        </row>
        <row r="29">
          <cell r="D29" t="str">
            <v>Principal</v>
          </cell>
        </row>
        <row r="30">
          <cell r="D30" t="str">
            <v>GSSS Dhingsara</v>
          </cell>
        </row>
        <row r="31">
          <cell r="D31" t="str">
            <v>BCDEF9876K</v>
          </cell>
        </row>
        <row r="32">
          <cell r="D32" t="str">
            <v>BSEPK5658K</v>
          </cell>
        </row>
      </sheetData>
      <sheetData sheetId="1"/>
      <sheetData sheetId="2">
        <row r="29">
          <cell r="L29">
            <v>0</v>
          </cell>
          <cell r="M29">
            <v>0</v>
          </cell>
        </row>
        <row r="34">
          <cell r="L34">
            <v>0</v>
          </cell>
          <cell r="M34">
            <v>0</v>
          </cell>
        </row>
        <row r="35">
          <cell r="L35">
            <v>0</v>
          </cell>
          <cell r="M35">
            <v>0</v>
          </cell>
        </row>
        <row r="36">
          <cell r="L36">
            <v>0</v>
          </cell>
          <cell r="M36">
            <v>0</v>
          </cell>
        </row>
        <row r="37">
          <cell r="L37">
            <v>0</v>
          </cell>
          <cell r="M37">
            <v>0</v>
          </cell>
        </row>
        <row r="38">
          <cell r="L38">
            <v>0</v>
          </cell>
          <cell r="M38">
            <v>0</v>
          </cell>
        </row>
        <row r="39">
          <cell r="L39">
            <v>0</v>
          </cell>
          <cell r="M39">
            <v>0</v>
          </cell>
        </row>
        <row r="40">
          <cell r="L40">
            <v>0</v>
          </cell>
          <cell r="M40">
            <v>0</v>
          </cell>
        </row>
        <row r="41">
          <cell r="L41">
            <v>0</v>
          </cell>
          <cell r="M41">
            <v>0</v>
          </cell>
        </row>
        <row r="42">
          <cell r="L42">
            <v>0</v>
          </cell>
          <cell r="M42">
            <v>0</v>
          </cell>
        </row>
        <row r="43">
          <cell r="L43">
            <v>0</v>
          </cell>
          <cell r="M43">
            <v>0</v>
          </cell>
        </row>
        <row r="44">
          <cell r="L44">
            <v>0</v>
          </cell>
          <cell r="M44">
            <v>0</v>
          </cell>
        </row>
        <row r="45">
          <cell r="L45">
            <v>0</v>
          </cell>
          <cell r="M45">
            <v>0</v>
          </cell>
        </row>
        <row r="46">
          <cell r="L46">
            <v>0</v>
          </cell>
          <cell r="M46">
            <v>0</v>
          </cell>
        </row>
        <row r="48">
          <cell r="L48">
            <v>0</v>
          </cell>
          <cell r="M48">
            <v>0</v>
          </cell>
        </row>
        <row r="50">
          <cell r="L50">
            <v>0</v>
          </cell>
          <cell r="M50">
            <v>0</v>
          </cell>
        </row>
        <row r="51">
          <cell r="L51">
            <v>0</v>
          </cell>
          <cell r="M51">
            <v>0</v>
          </cell>
        </row>
        <row r="52">
          <cell r="L52">
            <v>0</v>
          </cell>
          <cell r="M52">
            <v>0</v>
          </cell>
        </row>
        <row r="53">
          <cell r="L53">
            <v>0</v>
          </cell>
          <cell r="M53">
            <v>0</v>
          </cell>
        </row>
        <row r="56">
          <cell r="L56" t="str">
            <v>Amount</v>
          </cell>
        </row>
        <row r="60">
          <cell r="L60">
            <v>100964</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cell r="M73">
            <v>0</v>
          </cell>
        </row>
      </sheetData>
      <sheetData sheetId="3">
        <row r="5">
          <cell r="J5">
            <v>906532</v>
          </cell>
        </row>
        <row r="7">
          <cell r="H7">
            <v>0</v>
          </cell>
        </row>
        <row r="8">
          <cell r="H8">
            <v>25116</v>
          </cell>
        </row>
        <row r="9">
          <cell r="H9">
            <v>0</v>
          </cell>
        </row>
        <row r="10">
          <cell r="H10">
            <v>0</v>
          </cell>
        </row>
        <row r="18">
          <cell r="J18">
            <v>0</v>
          </cell>
        </row>
        <row r="21">
          <cell r="H21">
            <v>96000</v>
          </cell>
        </row>
        <row r="22">
          <cell r="H22">
            <v>720</v>
          </cell>
        </row>
        <row r="23">
          <cell r="H23">
            <v>50000</v>
          </cell>
        </row>
        <row r="24">
          <cell r="H24">
            <v>0</v>
          </cell>
        </row>
        <row r="25">
          <cell r="H25">
            <v>0</v>
          </cell>
        </row>
        <row r="26">
          <cell r="H26">
            <v>30000</v>
          </cell>
        </row>
        <row r="27">
          <cell r="H27">
            <v>0</v>
          </cell>
        </row>
        <row r="28">
          <cell r="H28">
            <v>0</v>
          </cell>
        </row>
        <row r="32">
          <cell r="H32">
            <v>0</v>
          </cell>
        </row>
        <row r="33">
          <cell r="H33">
            <v>0</v>
          </cell>
        </row>
        <row r="48">
          <cell r="J48">
            <v>58784</v>
          </cell>
        </row>
        <row r="49">
          <cell r="J49">
            <v>1764</v>
          </cell>
        </row>
        <row r="58">
          <cell r="D58" t="str">
            <v>GSSS Bhattu Kalan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R131"/>
  <sheetViews>
    <sheetView tabSelected="1" workbookViewId="0">
      <selection activeCell="D28" sqref="D28:F28"/>
    </sheetView>
  </sheetViews>
  <sheetFormatPr defaultColWidth="0" defaultRowHeight="15" customHeight="1" zeroHeight="1"/>
  <cols>
    <col min="1" max="2" width="9.140625" style="1" customWidth="1"/>
    <col min="3" max="3" width="16.140625" style="1" customWidth="1"/>
    <col min="4" max="4" width="9.140625" style="1" customWidth="1"/>
    <col min="5" max="5" width="12.85546875" style="1" bestFit="1" customWidth="1"/>
    <col min="6" max="6" width="12.5703125" style="1" customWidth="1"/>
    <col min="7" max="8" width="3.5703125" style="1" hidden="1" customWidth="1"/>
    <col min="9" max="9" width="3.28515625" style="1" hidden="1" customWidth="1"/>
    <col min="10" max="10" width="3.7109375" style="1" hidden="1" customWidth="1"/>
    <col min="11" max="17" width="9.140625" style="1" customWidth="1"/>
    <col min="18" max="16384" width="9.140625" style="1" hidden="1"/>
  </cols>
  <sheetData>
    <row r="1" spans="1:18" s="62" customFormat="1" ht="21">
      <c r="A1" s="226" t="s">
        <v>384</v>
      </c>
      <c r="B1" s="226"/>
      <c r="C1" s="226"/>
      <c r="D1" s="226"/>
      <c r="E1" s="226"/>
      <c r="F1" s="226"/>
      <c r="G1" s="226"/>
      <c r="H1" s="226"/>
      <c r="I1" s="226"/>
      <c r="J1" s="226"/>
      <c r="K1" s="226"/>
      <c r="L1" s="226"/>
      <c r="M1" s="226"/>
      <c r="N1" s="226"/>
      <c r="O1" s="226"/>
      <c r="P1" s="226"/>
      <c r="Q1" s="226"/>
    </row>
    <row r="2" spans="1:18" s="122" customFormat="1" ht="26.25" customHeight="1">
      <c r="A2" s="227" t="s">
        <v>342</v>
      </c>
      <c r="B2" s="227"/>
      <c r="C2" s="227"/>
      <c r="D2" s="227"/>
      <c r="E2" s="227"/>
      <c r="F2" s="227"/>
      <c r="G2" s="227"/>
      <c r="H2" s="227"/>
      <c r="I2" s="227"/>
      <c r="J2" s="227"/>
      <c r="K2" s="227"/>
      <c r="L2" s="227"/>
      <c r="M2" s="227"/>
      <c r="N2" s="227"/>
      <c r="O2" s="227"/>
      <c r="P2" s="227"/>
      <c r="Q2" s="227"/>
    </row>
    <row r="3" spans="1:18" s="124" customFormat="1" ht="20.100000000000001" customHeight="1">
      <c r="A3" s="228" t="s">
        <v>212</v>
      </c>
      <c r="B3" s="228"/>
      <c r="C3" s="228"/>
      <c r="D3" s="228"/>
      <c r="E3" s="228"/>
      <c r="F3" s="228"/>
      <c r="G3" s="228"/>
      <c r="H3" s="228"/>
      <c r="I3" s="228"/>
      <c r="J3" s="228"/>
      <c r="K3" s="228"/>
      <c r="L3" s="228"/>
      <c r="M3" s="228"/>
      <c r="N3" s="228"/>
      <c r="O3" s="228"/>
      <c r="P3" s="228"/>
      <c r="Q3" s="228"/>
      <c r="R3" s="123"/>
    </row>
    <row r="4" spans="1:18" s="126" customFormat="1" ht="20.100000000000001" customHeight="1">
      <c r="A4" s="228" t="s">
        <v>211</v>
      </c>
      <c r="B4" s="228"/>
      <c r="C4" s="228"/>
      <c r="D4" s="228"/>
      <c r="E4" s="228"/>
      <c r="F4" s="228"/>
      <c r="G4" s="228"/>
      <c r="H4" s="228"/>
      <c r="I4" s="228"/>
      <c r="J4" s="228"/>
      <c r="K4" s="228"/>
      <c r="L4" s="228"/>
      <c r="M4" s="228"/>
      <c r="N4" s="228"/>
      <c r="O4" s="228"/>
      <c r="P4" s="228"/>
      <c r="Q4" s="228"/>
      <c r="R4" s="125"/>
    </row>
    <row r="5" spans="1:18" s="228" customFormat="1" ht="36.75" customHeight="1">
      <c r="A5" s="228" t="s">
        <v>213</v>
      </c>
    </row>
    <row r="6" spans="1:18" s="127" customFormat="1" ht="15" customHeight="1">
      <c r="A6" s="229" t="s">
        <v>214</v>
      </c>
      <c r="B6" s="229"/>
      <c r="C6" s="229"/>
      <c r="D6" s="229"/>
      <c r="E6" s="229"/>
      <c r="F6" s="229"/>
      <c r="G6" s="229"/>
      <c r="H6" s="229"/>
      <c r="I6" s="229"/>
      <c r="J6" s="229"/>
      <c r="K6" s="229"/>
      <c r="L6" s="229"/>
      <c r="M6" s="229"/>
      <c r="N6" s="229"/>
      <c r="O6" s="229"/>
      <c r="P6" s="229"/>
      <c r="Q6" s="229"/>
    </row>
    <row r="7" spans="1:18" s="129" customFormat="1" ht="20.100000000000001" customHeight="1">
      <c r="A7" s="228" t="s">
        <v>0</v>
      </c>
      <c r="B7" s="228"/>
      <c r="C7" s="228"/>
      <c r="D7" s="228"/>
      <c r="E7" s="228"/>
      <c r="F7" s="228"/>
      <c r="G7" s="228"/>
      <c r="H7" s="228"/>
      <c r="I7" s="228"/>
      <c r="J7" s="228"/>
      <c r="K7" s="228"/>
      <c r="L7" s="228"/>
      <c r="M7" s="228"/>
      <c r="N7" s="228"/>
      <c r="O7" s="228"/>
      <c r="P7" s="228"/>
      <c r="Q7" s="228"/>
      <c r="R7" s="128"/>
    </row>
    <row r="8" spans="1:18">
      <c r="A8" s="232" t="s">
        <v>344</v>
      </c>
      <c r="B8" s="232"/>
      <c r="C8" s="232"/>
      <c r="D8" s="232"/>
      <c r="E8" s="232"/>
      <c r="F8" s="232"/>
      <c r="G8" s="232"/>
      <c r="H8" s="232"/>
      <c r="I8" s="232"/>
      <c r="J8" s="232"/>
      <c r="K8" s="232"/>
      <c r="L8" s="232"/>
      <c r="M8" s="232"/>
      <c r="N8" s="232"/>
      <c r="O8" s="232"/>
      <c r="P8" s="232"/>
      <c r="Q8" s="232"/>
    </row>
    <row r="9" spans="1:18">
      <c r="A9" s="232"/>
      <c r="B9" s="232"/>
      <c r="C9" s="232"/>
      <c r="D9" s="232"/>
      <c r="E9" s="232"/>
      <c r="F9" s="232"/>
      <c r="G9" s="232"/>
      <c r="H9" s="232"/>
      <c r="I9" s="232"/>
      <c r="J9" s="232"/>
      <c r="K9" s="232"/>
      <c r="L9" s="232"/>
      <c r="M9" s="232"/>
      <c r="N9" s="232"/>
      <c r="O9" s="232"/>
      <c r="P9" s="232"/>
      <c r="Q9" s="232"/>
    </row>
    <row r="10" spans="1:18">
      <c r="A10" s="232"/>
      <c r="B10" s="232"/>
      <c r="C10" s="232"/>
      <c r="D10" s="232"/>
      <c r="E10" s="232"/>
      <c r="F10" s="232"/>
      <c r="G10" s="232"/>
      <c r="H10" s="232"/>
      <c r="I10" s="232"/>
      <c r="J10" s="232"/>
      <c r="K10" s="232"/>
      <c r="L10" s="232"/>
      <c r="M10" s="232"/>
      <c r="N10" s="232"/>
      <c r="O10" s="232"/>
      <c r="P10" s="232"/>
      <c r="Q10" s="232"/>
    </row>
    <row r="11" spans="1:18" s="64" customFormat="1" ht="54.75" customHeight="1">
      <c r="A11" s="230" t="s">
        <v>345</v>
      </c>
      <c r="B11" s="231"/>
      <c r="C11" s="231"/>
      <c r="D11" s="231"/>
      <c r="E11" s="231"/>
      <c r="F11" s="231"/>
      <c r="G11" s="231"/>
      <c r="H11" s="231"/>
      <c r="I11" s="231"/>
      <c r="J11" s="231"/>
      <c r="K11" s="231"/>
      <c r="L11" s="231"/>
      <c r="M11" s="231"/>
      <c r="N11" s="231"/>
      <c r="O11" s="231"/>
      <c r="P11" s="231"/>
      <c r="Q11" s="231"/>
      <c r="R11" s="63"/>
    </row>
    <row r="12" spans="1:18" s="65" customFormat="1" ht="21">
      <c r="A12" s="249" t="s">
        <v>343</v>
      </c>
      <c r="B12" s="250"/>
      <c r="C12" s="250"/>
      <c r="D12" s="250"/>
      <c r="E12" s="250"/>
      <c r="F12" s="250"/>
      <c r="G12" s="250"/>
      <c r="H12" s="250"/>
      <c r="I12" s="250"/>
      <c r="J12" s="250"/>
      <c r="K12" s="250"/>
      <c r="L12" s="250"/>
      <c r="M12" s="250"/>
      <c r="N12" s="250"/>
      <c r="O12" s="250"/>
      <c r="P12" s="250"/>
      <c r="Q12" s="250"/>
    </row>
    <row r="13" spans="1:18" s="65" customFormat="1" ht="18.75">
      <c r="A13" s="251" t="s">
        <v>351</v>
      </c>
      <c r="B13" s="251"/>
      <c r="C13" s="251"/>
      <c r="D13" s="251"/>
      <c r="E13" s="251"/>
      <c r="F13" s="251"/>
      <c r="G13" s="251"/>
      <c r="H13" s="251"/>
      <c r="I13" s="251"/>
      <c r="J13" s="251"/>
      <c r="K13" s="251"/>
      <c r="L13" s="251"/>
      <c r="M13" s="251"/>
      <c r="N13" s="251"/>
      <c r="O13" s="251"/>
      <c r="P13" s="251"/>
      <c r="Q13" s="251"/>
    </row>
    <row r="14" spans="1:18" s="62" customFormat="1" ht="18.75">
      <c r="A14" s="252" t="s">
        <v>337</v>
      </c>
      <c r="B14" s="252"/>
      <c r="C14" s="252"/>
      <c r="D14" s="252"/>
      <c r="E14" s="252"/>
      <c r="F14" s="252"/>
      <c r="G14" s="252"/>
      <c r="H14" s="252"/>
      <c r="I14" s="252"/>
      <c r="J14" s="252"/>
      <c r="K14" s="252"/>
      <c r="L14" s="252"/>
      <c r="M14" s="252"/>
      <c r="N14" s="252"/>
      <c r="O14" s="252"/>
      <c r="P14" s="252"/>
      <c r="Q14" s="252"/>
    </row>
    <row r="15" spans="1:18" hidden="1">
      <c r="A15" s="3"/>
      <c r="B15" s="3"/>
      <c r="C15" s="3"/>
      <c r="D15" s="3"/>
      <c r="E15" s="3"/>
      <c r="F15" s="3"/>
      <c r="G15" s="3"/>
      <c r="K15" s="3"/>
      <c r="L15" s="3"/>
      <c r="M15" s="3"/>
      <c r="N15" s="3"/>
      <c r="O15" s="3"/>
      <c r="P15" s="3"/>
      <c r="Q15" s="3"/>
    </row>
    <row r="16" spans="1:18">
      <c r="A16" s="244" t="s">
        <v>1</v>
      </c>
      <c r="B16" s="244"/>
      <c r="C16" s="244"/>
      <c r="D16" s="245" t="s">
        <v>348</v>
      </c>
      <c r="E16" s="243"/>
      <c r="F16" s="243"/>
      <c r="G16" s="104"/>
      <c r="H16" s="105"/>
      <c r="I16" s="105"/>
      <c r="J16" s="105"/>
      <c r="K16" s="246" t="s">
        <v>2</v>
      </c>
      <c r="L16" s="247"/>
      <c r="M16" s="247"/>
      <c r="N16" s="247"/>
      <c r="O16" s="247"/>
      <c r="P16" s="247"/>
      <c r="Q16" s="248"/>
    </row>
    <row r="17" spans="1:17">
      <c r="A17" s="244" t="s">
        <v>3</v>
      </c>
      <c r="B17" s="244"/>
      <c r="C17" s="244"/>
      <c r="D17" s="245" t="s">
        <v>349</v>
      </c>
      <c r="E17" s="243"/>
      <c r="F17" s="243"/>
      <c r="G17" s="104"/>
      <c r="H17" s="105"/>
      <c r="I17" s="105"/>
      <c r="J17" s="105"/>
      <c r="K17" s="246" t="s">
        <v>4</v>
      </c>
      <c r="L17" s="247"/>
      <c r="M17" s="247"/>
      <c r="N17" s="247"/>
      <c r="O17" s="247"/>
      <c r="P17" s="247"/>
      <c r="Q17" s="248"/>
    </row>
    <row r="18" spans="1:17" hidden="1">
      <c r="A18" s="244" t="s">
        <v>5</v>
      </c>
      <c r="B18" s="244"/>
      <c r="C18" s="244"/>
      <c r="D18" s="245">
        <v>2</v>
      </c>
      <c r="E18" s="243"/>
      <c r="F18" s="243"/>
      <c r="G18" s="104">
        <v>1</v>
      </c>
      <c r="H18" s="104">
        <v>2</v>
      </c>
      <c r="I18" s="104">
        <v>3</v>
      </c>
      <c r="J18" s="104">
        <v>4</v>
      </c>
      <c r="K18" s="246" t="s">
        <v>6</v>
      </c>
      <c r="L18" s="247"/>
      <c r="M18" s="247"/>
      <c r="N18" s="247"/>
      <c r="O18" s="247"/>
      <c r="P18" s="247"/>
      <c r="Q18" s="248"/>
    </row>
    <row r="19" spans="1:17">
      <c r="A19" s="244" t="s">
        <v>7</v>
      </c>
      <c r="B19" s="244"/>
      <c r="C19" s="244"/>
      <c r="D19" s="245" t="s">
        <v>350</v>
      </c>
      <c r="E19" s="243"/>
      <c r="F19" s="243"/>
      <c r="G19" s="104"/>
      <c r="H19" s="104"/>
      <c r="I19" s="104"/>
      <c r="J19" s="104"/>
      <c r="K19" s="246" t="s">
        <v>8</v>
      </c>
      <c r="L19" s="247"/>
      <c r="M19" s="247"/>
      <c r="N19" s="247"/>
      <c r="O19" s="247"/>
      <c r="P19" s="247"/>
      <c r="Q19" s="248"/>
    </row>
    <row r="20" spans="1:17">
      <c r="A20" s="244" t="s">
        <v>9</v>
      </c>
      <c r="B20" s="244"/>
      <c r="C20" s="244"/>
      <c r="D20" s="245" t="s">
        <v>222</v>
      </c>
      <c r="E20" s="243"/>
      <c r="F20" s="243"/>
      <c r="G20" s="104"/>
      <c r="H20" s="104"/>
      <c r="I20" s="104"/>
      <c r="J20" s="104"/>
      <c r="K20" s="246" t="s">
        <v>10</v>
      </c>
      <c r="L20" s="247"/>
      <c r="M20" s="247"/>
      <c r="N20" s="247"/>
      <c r="O20" s="247"/>
      <c r="P20" s="247"/>
      <c r="Q20" s="248"/>
    </row>
    <row r="21" spans="1:17">
      <c r="A21" s="244" t="s">
        <v>11</v>
      </c>
      <c r="B21" s="244"/>
      <c r="C21" s="244"/>
      <c r="D21" s="245" t="s">
        <v>12</v>
      </c>
      <c r="E21" s="243"/>
      <c r="F21" s="243"/>
      <c r="G21" s="104"/>
      <c r="H21" s="104"/>
      <c r="I21" s="104"/>
      <c r="J21" s="104"/>
      <c r="K21" s="246" t="s">
        <v>13</v>
      </c>
      <c r="L21" s="247"/>
      <c r="M21" s="247"/>
      <c r="N21" s="247"/>
      <c r="O21" s="247"/>
      <c r="P21" s="247"/>
      <c r="Q21" s="248"/>
    </row>
    <row r="22" spans="1:17" hidden="1">
      <c r="A22" s="5"/>
      <c r="B22" s="6"/>
      <c r="C22" s="7">
        <v>1</v>
      </c>
      <c r="D22" s="7"/>
      <c r="E22" s="7" t="s">
        <v>12</v>
      </c>
      <c r="F22" s="7"/>
      <c r="G22" s="8"/>
      <c r="K22" s="7">
        <v>1</v>
      </c>
      <c r="L22" s="7">
        <v>0</v>
      </c>
      <c r="M22" s="3"/>
      <c r="N22" s="3"/>
      <c r="O22" s="3"/>
      <c r="P22" s="3"/>
      <c r="Q22" s="3"/>
    </row>
    <row r="23" spans="1:17" hidden="1">
      <c r="A23" s="9"/>
      <c r="B23" s="10"/>
      <c r="C23" s="7">
        <v>0</v>
      </c>
      <c r="D23" s="7"/>
      <c r="E23" s="7" t="s">
        <v>14</v>
      </c>
      <c r="F23" s="7"/>
      <c r="G23" s="3"/>
      <c r="K23" s="3"/>
      <c r="L23" s="3"/>
      <c r="M23" s="3"/>
      <c r="N23" s="3"/>
      <c r="O23" s="3"/>
      <c r="P23" s="3"/>
      <c r="Q23" s="3"/>
    </row>
    <row r="24" spans="1:17" hidden="1">
      <c r="A24" s="9"/>
      <c r="B24" s="10"/>
      <c r="C24" s="7"/>
      <c r="D24" s="7"/>
      <c r="E24" s="7" t="s">
        <v>15</v>
      </c>
      <c r="F24" s="7"/>
      <c r="G24" s="3"/>
      <c r="K24" s="3"/>
      <c r="L24" s="3"/>
      <c r="M24" s="3"/>
      <c r="N24" s="3"/>
      <c r="O24" s="3"/>
      <c r="P24" s="3"/>
      <c r="Q24" s="3"/>
    </row>
    <row r="25" spans="1:17" ht="18.75">
      <c r="A25" s="253" t="s">
        <v>358</v>
      </c>
      <c r="B25" s="253"/>
      <c r="C25" s="253"/>
      <c r="D25" s="253"/>
      <c r="E25" s="253"/>
      <c r="F25" s="253"/>
      <c r="G25" s="253"/>
      <c r="H25" s="253"/>
      <c r="I25" s="253"/>
      <c r="J25" s="253"/>
      <c r="K25" s="253"/>
      <c r="L25" s="253"/>
      <c r="M25" s="253"/>
      <c r="N25" s="253"/>
      <c r="O25" s="253"/>
      <c r="P25" s="253"/>
      <c r="Q25" s="253"/>
    </row>
    <row r="26" spans="1:17">
      <c r="A26" s="267" t="s">
        <v>16</v>
      </c>
      <c r="B26" s="268"/>
      <c r="C26" s="269"/>
      <c r="D26" s="257" t="s">
        <v>386</v>
      </c>
      <c r="E26" s="258"/>
      <c r="F26" s="258"/>
      <c r="G26" s="11"/>
      <c r="H26" s="2"/>
      <c r="I26" s="2"/>
      <c r="J26" s="2"/>
      <c r="K26" s="12" t="s">
        <v>17</v>
      </c>
      <c r="L26" s="13"/>
      <c r="M26" s="13"/>
      <c r="N26" s="13"/>
      <c r="O26" s="13"/>
      <c r="P26" s="13"/>
      <c r="Q26" s="14"/>
    </row>
    <row r="27" spans="1:17">
      <c r="A27" s="254" t="s">
        <v>3</v>
      </c>
      <c r="B27" s="255"/>
      <c r="C27" s="256"/>
      <c r="D27" s="257" t="s">
        <v>387</v>
      </c>
      <c r="E27" s="258"/>
      <c r="F27" s="258"/>
      <c r="G27" s="11"/>
      <c r="H27" s="4"/>
      <c r="I27" s="4"/>
      <c r="J27" s="4"/>
      <c r="K27" s="15" t="s">
        <v>18</v>
      </c>
      <c r="L27" s="16"/>
      <c r="M27" s="16"/>
      <c r="N27" s="16"/>
      <c r="O27" s="16"/>
      <c r="P27" s="16"/>
      <c r="Q27" s="17"/>
    </row>
    <row r="28" spans="1:17">
      <c r="A28" s="270" t="s">
        <v>19</v>
      </c>
      <c r="B28" s="271"/>
      <c r="C28" s="272"/>
      <c r="D28" s="257" t="s">
        <v>388</v>
      </c>
      <c r="E28" s="258"/>
      <c r="F28" s="258"/>
      <c r="G28" s="11"/>
      <c r="H28" s="2"/>
      <c r="I28" s="2"/>
      <c r="J28" s="2"/>
      <c r="K28" s="12" t="s">
        <v>20</v>
      </c>
      <c r="L28" s="13"/>
      <c r="M28" s="13"/>
      <c r="N28" s="13"/>
      <c r="O28" s="13"/>
      <c r="P28" s="13"/>
      <c r="Q28" s="14"/>
    </row>
    <row r="29" spans="1:17">
      <c r="A29" s="254" t="s">
        <v>359</v>
      </c>
      <c r="B29" s="255"/>
      <c r="C29" s="256"/>
      <c r="D29" s="257" t="s">
        <v>362</v>
      </c>
      <c r="E29" s="258"/>
      <c r="F29" s="258"/>
      <c r="G29" s="11"/>
      <c r="H29" s="4"/>
      <c r="I29" s="4"/>
      <c r="J29" s="4"/>
      <c r="K29" s="15" t="s">
        <v>21</v>
      </c>
      <c r="L29" s="16"/>
      <c r="M29" s="16"/>
      <c r="N29" s="16"/>
      <c r="O29" s="16"/>
      <c r="P29" s="16"/>
      <c r="Q29" s="17"/>
    </row>
    <row r="30" spans="1:17">
      <c r="A30" s="259" t="s">
        <v>360</v>
      </c>
      <c r="B30" s="260"/>
      <c r="C30" s="261"/>
      <c r="D30" s="257" t="s">
        <v>363</v>
      </c>
      <c r="E30" s="258"/>
      <c r="F30" s="258"/>
      <c r="G30" s="11"/>
      <c r="H30" s="2"/>
      <c r="I30" s="2"/>
      <c r="J30" s="2"/>
      <c r="K30" s="12" t="s">
        <v>22</v>
      </c>
      <c r="L30" s="13"/>
      <c r="M30" s="13"/>
      <c r="N30" s="13"/>
      <c r="O30" s="13"/>
      <c r="P30" s="13"/>
      <c r="Q30" s="14"/>
    </row>
    <row r="31" spans="1:17" hidden="1">
      <c r="A31" s="18"/>
      <c r="B31" s="18"/>
      <c r="C31" s="18"/>
      <c r="D31" s="18"/>
      <c r="E31" s="18"/>
      <c r="F31" s="18"/>
      <c r="G31" s="18"/>
      <c r="H31" s="18"/>
      <c r="I31" s="18"/>
      <c r="J31" s="18"/>
      <c r="K31" s="18"/>
      <c r="L31" s="18"/>
      <c r="M31" s="18"/>
      <c r="N31" s="18"/>
      <c r="O31" s="18"/>
      <c r="P31" s="18"/>
      <c r="Q31" s="18"/>
    </row>
    <row r="32" spans="1:17" hidden="1">
      <c r="A32" s="18"/>
      <c r="B32" s="18"/>
      <c r="C32" s="18"/>
      <c r="D32" s="18"/>
      <c r="E32" s="18"/>
      <c r="F32" s="18"/>
      <c r="G32" s="18"/>
      <c r="H32" s="18"/>
      <c r="I32" s="18"/>
      <c r="J32" s="18"/>
      <c r="K32" s="18"/>
      <c r="L32" s="18"/>
      <c r="M32" s="18"/>
      <c r="N32" s="18"/>
      <c r="O32" s="18"/>
      <c r="P32" s="18"/>
      <c r="Q32" s="18"/>
    </row>
    <row r="33" spans="1:17" hidden="1">
      <c r="A33" s="18"/>
      <c r="B33" s="18"/>
      <c r="C33" s="18"/>
      <c r="D33" s="18"/>
      <c r="E33" s="18"/>
      <c r="F33" s="18"/>
      <c r="G33" s="18"/>
      <c r="H33" s="18"/>
      <c r="I33" s="18"/>
      <c r="J33" s="18"/>
      <c r="K33" s="18"/>
      <c r="L33" s="18"/>
      <c r="M33" s="18"/>
      <c r="N33" s="18"/>
      <c r="O33" s="18"/>
      <c r="P33" s="18"/>
      <c r="Q33" s="18"/>
    </row>
    <row r="34" spans="1:17" hidden="1">
      <c r="A34" s="18"/>
      <c r="B34" s="18"/>
      <c r="C34" s="18"/>
      <c r="D34" s="18"/>
      <c r="E34" s="18"/>
      <c r="F34" s="18"/>
      <c r="G34" s="18"/>
      <c r="H34" s="18"/>
      <c r="I34" s="18"/>
      <c r="J34" s="18"/>
      <c r="K34" s="18"/>
      <c r="L34" s="18"/>
      <c r="M34" s="18"/>
      <c r="N34" s="18"/>
      <c r="O34" s="18"/>
      <c r="P34" s="18"/>
      <c r="Q34" s="18"/>
    </row>
    <row r="35" spans="1:17" hidden="1">
      <c r="A35" s="18"/>
      <c r="B35" s="18"/>
      <c r="C35" s="18"/>
      <c r="D35" s="18"/>
      <c r="E35" s="18"/>
      <c r="F35" s="18"/>
      <c r="G35" s="18"/>
      <c r="H35" s="18"/>
      <c r="I35" s="18"/>
      <c r="J35" s="18"/>
      <c r="K35" s="18"/>
      <c r="L35" s="18"/>
      <c r="M35" s="18"/>
      <c r="N35" s="18"/>
      <c r="O35" s="18"/>
      <c r="P35" s="18"/>
      <c r="Q35" s="18"/>
    </row>
    <row r="36" spans="1:17" hidden="1">
      <c r="A36" s="18"/>
      <c r="B36" s="18"/>
      <c r="C36" s="18"/>
      <c r="D36" s="18"/>
      <c r="E36" s="18"/>
      <c r="F36" s="18"/>
      <c r="G36" s="18"/>
      <c r="H36" s="18"/>
      <c r="I36" s="18"/>
      <c r="J36" s="18"/>
      <c r="K36" s="18"/>
      <c r="L36" s="18"/>
      <c r="M36" s="18"/>
      <c r="N36" s="18"/>
      <c r="O36" s="18"/>
      <c r="P36" s="18"/>
      <c r="Q36" s="18"/>
    </row>
    <row r="37" spans="1:17" hidden="1">
      <c r="A37" s="18"/>
      <c r="B37" s="18"/>
      <c r="C37" s="18"/>
      <c r="D37" s="18"/>
      <c r="E37" s="18"/>
      <c r="F37" s="18"/>
      <c r="G37" s="18"/>
      <c r="H37" s="18"/>
      <c r="I37" s="18"/>
      <c r="J37" s="18"/>
      <c r="K37" s="18"/>
      <c r="L37" s="18"/>
      <c r="M37" s="18"/>
      <c r="N37" s="18"/>
      <c r="O37" s="18"/>
      <c r="P37" s="18"/>
      <c r="Q37" s="18"/>
    </row>
    <row r="38" spans="1:17" hidden="1">
      <c r="A38" s="18"/>
      <c r="B38" s="18"/>
      <c r="C38" s="18"/>
      <c r="D38" s="18"/>
      <c r="E38" s="18"/>
      <c r="F38" s="18"/>
      <c r="G38" s="18"/>
      <c r="H38" s="18"/>
      <c r="I38" s="18"/>
      <c r="J38" s="18"/>
      <c r="K38" s="18"/>
      <c r="L38" s="18"/>
      <c r="M38" s="18"/>
      <c r="N38" s="18"/>
      <c r="O38" s="18"/>
      <c r="P38" s="18"/>
      <c r="Q38" s="18"/>
    </row>
    <row r="39" spans="1:17" hidden="1">
      <c r="A39" s="18"/>
      <c r="B39" s="18"/>
      <c r="C39" s="18"/>
      <c r="D39" s="18"/>
      <c r="E39" s="18"/>
      <c r="F39" s="18"/>
      <c r="G39" s="18"/>
      <c r="H39" s="18"/>
      <c r="I39" s="18"/>
      <c r="J39" s="18"/>
      <c r="K39" s="18"/>
      <c r="L39" s="18"/>
      <c r="M39" s="18"/>
      <c r="N39" s="18"/>
      <c r="O39" s="18"/>
      <c r="P39" s="18"/>
      <c r="Q39" s="18"/>
    </row>
    <row r="40" spans="1:17" hidden="1">
      <c r="A40" s="18"/>
      <c r="B40" s="18"/>
      <c r="C40" s="18"/>
      <c r="D40" s="18"/>
      <c r="E40" s="18"/>
      <c r="F40" s="18"/>
      <c r="G40" s="18"/>
      <c r="H40" s="18"/>
      <c r="I40" s="18"/>
      <c r="J40" s="18"/>
      <c r="K40" s="18"/>
      <c r="L40" s="18"/>
      <c r="M40" s="18"/>
      <c r="N40" s="18"/>
      <c r="O40" s="18"/>
      <c r="P40" s="18"/>
      <c r="Q40" s="18"/>
    </row>
    <row r="41" spans="1:17" hidden="1">
      <c r="A41" s="18"/>
      <c r="B41" s="18"/>
      <c r="C41" s="18"/>
      <c r="D41" s="18"/>
      <c r="E41" s="18"/>
      <c r="F41" s="18"/>
      <c r="G41" s="18"/>
      <c r="H41" s="18"/>
      <c r="I41" s="18"/>
      <c r="J41" s="18"/>
      <c r="K41" s="18"/>
      <c r="L41" s="18"/>
      <c r="M41" s="18"/>
      <c r="N41" s="18"/>
      <c r="O41" s="18"/>
      <c r="P41" s="18"/>
      <c r="Q41" s="18"/>
    </row>
    <row r="42" spans="1:17" hidden="1">
      <c r="A42" s="18"/>
      <c r="B42" s="18"/>
      <c r="C42" s="18"/>
      <c r="D42" s="18"/>
      <c r="E42" s="18"/>
      <c r="F42" s="18"/>
      <c r="G42" s="18"/>
      <c r="H42" s="18"/>
      <c r="I42" s="18"/>
      <c r="J42" s="18"/>
      <c r="K42" s="18"/>
      <c r="L42" s="18"/>
      <c r="M42" s="18"/>
      <c r="N42" s="18"/>
      <c r="O42" s="18"/>
      <c r="P42" s="18"/>
      <c r="Q42" s="18"/>
    </row>
    <row r="43" spans="1:17" hidden="1">
      <c r="A43" s="18"/>
      <c r="B43" s="18"/>
      <c r="C43" s="18"/>
      <c r="D43" s="18"/>
      <c r="E43" s="18"/>
      <c r="F43" s="18"/>
      <c r="G43" s="18"/>
      <c r="H43" s="18"/>
      <c r="I43" s="18"/>
      <c r="J43" s="18"/>
      <c r="K43" s="18"/>
      <c r="L43" s="18"/>
      <c r="M43" s="18"/>
      <c r="N43" s="18"/>
      <c r="O43" s="18"/>
      <c r="P43" s="18"/>
      <c r="Q43" s="18"/>
    </row>
    <row r="44" spans="1:17" hidden="1">
      <c r="A44" s="18"/>
      <c r="B44" s="18"/>
      <c r="C44" s="18"/>
      <c r="D44" s="18"/>
      <c r="E44" s="18"/>
      <c r="F44" s="18"/>
      <c r="G44" s="18"/>
      <c r="H44" s="18"/>
      <c r="I44" s="18"/>
      <c r="J44" s="18"/>
      <c r="K44" s="18"/>
      <c r="L44" s="18"/>
      <c r="M44" s="18"/>
      <c r="N44" s="18"/>
      <c r="O44" s="18"/>
      <c r="P44" s="18"/>
      <c r="Q44" s="18"/>
    </row>
    <row r="45" spans="1:17" hidden="1">
      <c r="A45" s="18"/>
      <c r="B45" s="18"/>
      <c r="C45" s="18"/>
      <c r="D45" s="18"/>
      <c r="E45" s="18"/>
      <c r="F45" s="18"/>
      <c r="G45" s="18"/>
      <c r="H45" s="18"/>
      <c r="I45" s="18"/>
      <c r="J45" s="18"/>
      <c r="K45" s="18"/>
      <c r="L45" s="18"/>
      <c r="M45" s="18"/>
      <c r="N45" s="18"/>
      <c r="O45" s="18"/>
      <c r="P45" s="18"/>
      <c r="Q45" s="18"/>
    </row>
    <row r="46" spans="1:17" hidden="1">
      <c r="A46" s="18"/>
      <c r="B46" s="18"/>
      <c r="C46" s="18"/>
      <c r="D46" s="18"/>
      <c r="E46" s="18"/>
      <c r="F46" s="18"/>
      <c r="G46" s="18"/>
      <c r="H46" s="18"/>
      <c r="I46" s="18"/>
      <c r="J46" s="18"/>
      <c r="K46" s="18"/>
      <c r="L46" s="18"/>
      <c r="M46" s="18"/>
      <c r="N46" s="18"/>
      <c r="O46" s="18"/>
      <c r="P46" s="18"/>
      <c r="Q46" s="18"/>
    </row>
    <row r="47" spans="1:17" hidden="1">
      <c r="A47" s="18"/>
      <c r="B47" s="18"/>
      <c r="C47" s="18"/>
      <c r="D47" s="18"/>
      <c r="E47" s="18"/>
      <c r="F47" s="18"/>
      <c r="G47" s="18"/>
      <c r="H47" s="18"/>
      <c r="I47" s="18"/>
      <c r="J47" s="18"/>
      <c r="K47" s="18"/>
      <c r="L47" s="18"/>
      <c r="M47" s="18"/>
      <c r="N47" s="18"/>
      <c r="O47" s="18"/>
      <c r="P47" s="18"/>
      <c r="Q47" s="18"/>
    </row>
    <row r="48" spans="1:17" hidden="1">
      <c r="A48" s="18"/>
      <c r="B48" s="18"/>
      <c r="C48" s="18"/>
      <c r="D48" s="18"/>
      <c r="E48" s="18"/>
      <c r="F48" s="18"/>
      <c r="G48" s="18"/>
      <c r="H48" s="18"/>
      <c r="I48" s="18"/>
      <c r="J48" s="18"/>
      <c r="K48" s="18"/>
      <c r="L48" s="18"/>
      <c r="M48" s="18"/>
      <c r="N48" s="18"/>
      <c r="O48" s="18"/>
      <c r="P48" s="18"/>
      <c r="Q48" s="18"/>
    </row>
    <row r="49" spans="1:17" ht="18.75">
      <c r="A49" s="262" t="s">
        <v>336</v>
      </c>
      <c r="B49" s="263"/>
      <c r="C49" s="263"/>
      <c r="D49" s="263"/>
      <c r="E49" s="263"/>
      <c r="F49" s="263"/>
      <c r="G49" s="263"/>
      <c r="H49" s="263"/>
      <c r="I49" s="263"/>
      <c r="J49" s="263"/>
      <c r="K49" s="263"/>
      <c r="L49" s="263"/>
      <c r="M49" s="263"/>
      <c r="N49" s="263"/>
      <c r="O49" s="263"/>
      <c r="P49" s="263"/>
      <c r="Q49" s="264"/>
    </row>
    <row r="50" spans="1:17">
      <c r="A50" s="265" t="s">
        <v>382</v>
      </c>
      <c r="B50" s="265"/>
      <c r="C50" s="265"/>
      <c r="D50" s="243">
        <v>40000</v>
      </c>
      <c r="E50" s="243"/>
      <c r="F50" s="243"/>
      <c r="G50" s="106"/>
      <c r="H50" s="106"/>
      <c r="I50" s="106"/>
      <c r="J50" s="106"/>
      <c r="K50" s="266" t="s">
        <v>383</v>
      </c>
      <c r="L50" s="266"/>
      <c r="M50" s="266"/>
      <c r="N50" s="266"/>
      <c r="O50" s="266"/>
      <c r="P50" s="266"/>
      <c r="Q50" s="266"/>
    </row>
    <row r="51" spans="1:17" hidden="1">
      <c r="A51" s="265" t="s">
        <v>24</v>
      </c>
      <c r="B51" s="265"/>
      <c r="C51" s="265"/>
      <c r="D51" s="243">
        <v>45000</v>
      </c>
      <c r="E51" s="243"/>
      <c r="F51" s="243"/>
      <c r="G51" s="106"/>
      <c r="H51" s="106"/>
      <c r="I51" s="106"/>
      <c r="J51" s="106"/>
      <c r="K51" s="266" t="s">
        <v>216</v>
      </c>
      <c r="L51" s="266"/>
      <c r="M51" s="266"/>
      <c r="N51" s="266"/>
      <c r="O51" s="266"/>
      <c r="P51" s="266"/>
      <c r="Q51" s="266"/>
    </row>
    <row r="52" spans="1:17" hidden="1">
      <c r="A52" s="266" t="s">
        <v>25</v>
      </c>
      <c r="B52" s="266"/>
      <c r="C52" s="266"/>
      <c r="D52" s="243">
        <v>4659</v>
      </c>
      <c r="E52" s="243"/>
      <c r="F52" s="243"/>
      <c r="G52" s="106"/>
      <c r="H52" s="106"/>
      <c r="I52" s="106"/>
      <c r="J52" s="106"/>
      <c r="K52" s="266" t="s">
        <v>217</v>
      </c>
      <c r="L52" s="266"/>
      <c r="M52" s="266"/>
      <c r="N52" s="266"/>
      <c r="O52" s="266"/>
      <c r="P52" s="266"/>
      <c r="Q52" s="266"/>
    </row>
    <row r="53" spans="1:17" hidden="1">
      <c r="A53" s="266" t="s">
        <v>26</v>
      </c>
      <c r="B53" s="266"/>
      <c r="C53" s="266"/>
      <c r="D53" s="243">
        <v>4869</v>
      </c>
      <c r="E53" s="243"/>
      <c r="F53" s="243"/>
      <c r="G53" s="106"/>
      <c r="H53" s="106"/>
      <c r="I53" s="106"/>
      <c r="J53" s="106"/>
      <c r="K53" s="266" t="s">
        <v>218</v>
      </c>
      <c r="L53" s="266"/>
      <c r="M53" s="266"/>
      <c r="N53" s="266"/>
      <c r="O53" s="266"/>
      <c r="P53" s="266"/>
      <c r="Q53" s="266"/>
    </row>
    <row r="54" spans="1:17" hidden="1">
      <c r="A54" s="273" t="s">
        <v>27</v>
      </c>
      <c r="B54" s="274"/>
      <c r="C54" s="275"/>
      <c r="D54" s="276">
        <v>0</v>
      </c>
      <c r="E54" s="277"/>
      <c r="F54" s="245"/>
      <c r="G54" s="106"/>
      <c r="H54" s="106"/>
      <c r="I54" s="106"/>
      <c r="J54" s="106"/>
      <c r="K54" s="273"/>
      <c r="L54" s="274"/>
      <c r="M54" s="274"/>
      <c r="N54" s="274"/>
      <c r="O54" s="274"/>
      <c r="P54" s="274"/>
      <c r="Q54" s="275"/>
    </row>
    <row r="55" spans="1:17" hidden="1">
      <c r="A55" s="273" t="s">
        <v>28</v>
      </c>
      <c r="B55" s="274"/>
      <c r="C55" s="275"/>
      <c r="D55" s="276">
        <v>0</v>
      </c>
      <c r="E55" s="277"/>
      <c r="F55" s="245"/>
      <c r="G55" s="106"/>
      <c r="H55" s="106"/>
      <c r="I55" s="106"/>
      <c r="J55" s="106"/>
      <c r="K55" s="273"/>
      <c r="L55" s="274"/>
      <c r="M55" s="274"/>
      <c r="N55" s="274"/>
      <c r="O55" s="274"/>
      <c r="P55" s="274"/>
      <c r="Q55" s="275"/>
    </row>
    <row r="56" spans="1:17" hidden="1">
      <c r="A56" s="265" t="s">
        <v>29</v>
      </c>
      <c r="B56" s="265"/>
      <c r="C56" s="265"/>
      <c r="D56" s="243">
        <v>80000</v>
      </c>
      <c r="E56" s="243"/>
      <c r="F56" s="243"/>
      <c r="G56" s="106"/>
      <c r="H56" s="106"/>
      <c r="I56" s="106"/>
      <c r="J56" s="106"/>
      <c r="K56" s="266" t="s">
        <v>219</v>
      </c>
      <c r="L56" s="266"/>
      <c r="M56" s="266"/>
      <c r="N56" s="266"/>
      <c r="O56" s="266"/>
      <c r="P56" s="266"/>
      <c r="Q56" s="266"/>
    </row>
    <row r="57" spans="1:17" hidden="1">
      <c r="A57" s="265" t="s">
        <v>30</v>
      </c>
      <c r="B57" s="265"/>
      <c r="C57" s="265"/>
      <c r="D57" s="243">
        <f>(Statement!E7-Statement!E6)*3</f>
        <v>0</v>
      </c>
      <c r="E57" s="243"/>
      <c r="F57" s="243"/>
      <c r="G57" s="106"/>
      <c r="H57" s="106"/>
      <c r="I57" s="106"/>
      <c r="J57" s="106"/>
      <c r="K57" s="266" t="s">
        <v>220</v>
      </c>
      <c r="L57" s="266"/>
      <c r="M57" s="266"/>
      <c r="N57" s="266"/>
      <c r="O57" s="266"/>
      <c r="P57" s="266"/>
      <c r="Q57" s="266"/>
    </row>
    <row r="58" spans="1:17" hidden="1">
      <c r="A58" s="265" t="s">
        <v>31</v>
      </c>
      <c r="B58" s="265"/>
      <c r="C58" s="265"/>
      <c r="D58" s="276">
        <f>(Statement!E13-Statement!E12)*2</f>
        <v>0</v>
      </c>
      <c r="E58" s="277"/>
      <c r="F58" s="245"/>
      <c r="G58" s="106"/>
      <c r="H58" s="106"/>
      <c r="I58" s="106"/>
      <c r="J58" s="106"/>
      <c r="K58" s="273" t="s">
        <v>221</v>
      </c>
      <c r="L58" s="274"/>
      <c r="M58" s="274"/>
      <c r="N58" s="274"/>
      <c r="O58" s="274"/>
      <c r="P58" s="274"/>
      <c r="Q58" s="275"/>
    </row>
    <row r="59" spans="1:17" hidden="1">
      <c r="A59" s="265" t="s">
        <v>32</v>
      </c>
      <c r="B59" s="265"/>
      <c r="C59" s="265"/>
      <c r="D59" s="243">
        <v>0</v>
      </c>
      <c r="E59" s="243"/>
      <c r="F59" s="243"/>
      <c r="G59" s="106"/>
      <c r="H59" s="106"/>
      <c r="I59" s="106"/>
      <c r="J59" s="106"/>
      <c r="K59" s="266"/>
      <c r="L59" s="266"/>
      <c r="M59" s="266"/>
      <c r="N59" s="266"/>
      <c r="O59" s="266"/>
      <c r="P59" s="266"/>
      <c r="Q59" s="266"/>
    </row>
    <row r="60" spans="1:17" ht="18.75">
      <c r="A60" s="278" t="s">
        <v>335</v>
      </c>
      <c r="B60" s="279"/>
      <c r="C60" s="279"/>
      <c r="D60" s="279"/>
      <c r="E60" s="279"/>
      <c r="F60" s="279"/>
      <c r="G60" s="279"/>
      <c r="H60" s="279"/>
      <c r="I60" s="279"/>
      <c r="J60" s="279"/>
      <c r="K60" s="279"/>
      <c r="L60" s="279"/>
      <c r="M60" s="279"/>
      <c r="N60" s="279"/>
      <c r="O60" s="279"/>
      <c r="P60" s="279"/>
      <c r="Q60" s="280"/>
    </row>
    <row r="61" spans="1:17">
      <c r="A61" s="281" t="s">
        <v>33</v>
      </c>
      <c r="B61" s="281"/>
      <c r="C61" s="281"/>
      <c r="D61" s="243">
        <v>0</v>
      </c>
      <c r="E61" s="243"/>
      <c r="F61" s="243"/>
      <c r="G61" s="108"/>
      <c r="H61" s="108"/>
      <c r="I61" s="108"/>
      <c r="J61" s="108"/>
      <c r="K61" s="233"/>
      <c r="L61" s="234"/>
      <c r="M61" s="234"/>
      <c r="N61" s="234"/>
      <c r="O61" s="234"/>
      <c r="P61" s="234"/>
      <c r="Q61" s="235"/>
    </row>
    <row r="62" spans="1:17">
      <c r="A62" s="242" t="s">
        <v>34</v>
      </c>
      <c r="B62" s="242"/>
      <c r="C62" s="242"/>
      <c r="D62" s="243">
        <v>0</v>
      </c>
      <c r="E62" s="243"/>
      <c r="F62" s="243"/>
      <c r="G62" s="108"/>
      <c r="H62" s="108"/>
      <c r="I62" s="108"/>
      <c r="J62" s="108"/>
      <c r="K62" s="236"/>
      <c r="L62" s="237"/>
      <c r="M62" s="237"/>
      <c r="N62" s="237"/>
      <c r="O62" s="237"/>
      <c r="P62" s="237"/>
      <c r="Q62" s="238"/>
    </row>
    <row r="63" spans="1:17">
      <c r="A63" s="282" t="s">
        <v>223</v>
      </c>
      <c r="B63" s="283"/>
      <c r="C63" s="284"/>
      <c r="D63" s="276">
        <v>0</v>
      </c>
      <c r="E63" s="277"/>
      <c r="F63" s="245"/>
      <c r="G63" s="108"/>
      <c r="H63" s="108"/>
      <c r="I63" s="108"/>
      <c r="J63" s="108"/>
      <c r="K63" s="239"/>
      <c r="L63" s="240"/>
      <c r="M63" s="240"/>
      <c r="N63" s="240"/>
      <c r="O63" s="240"/>
      <c r="P63" s="240"/>
      <c r="Q63" s="241"/>
    </row>
    <row r="64" spans="1:17" ht="18.75">
      <c r="A64" s="206" t="s">
        <v>334</v>
      </c>
      <c r="B64" s="206"/>
      <c r="C64" s="206"/>
      <c r="D64" s="206"/>
      <c r="E64" s="206"/>
      <c r="F64" s="206"/>
      <c r="G64" s="206"/>
      <c r="H64" s="206"/>
      <c r="I64" s="206"/>
      <c r="J64" s="206"/>
      <c r="K64" s="206"/>
      <c r="L64" s="206"/>
      <c r="M64" s="206"/>
      <c r="N64" s="206"/>
      <c r="O64" s="206"/>
      <c r="P64" s="206"/>
      <c r="Q64" s="206"/>
    </row>
    <row r="65" spans="1:17">
      <c r="A65" s="204" t="s">
        <v>206</v>
      </c>
      <c r="B65" s="204"/>
      <c r="C65" s="204"/>
      <c r="D65" s="203">
        <v>0</v>
      </c>
      <c r="E65" s="203"/>
      <c r="F65" s="203"/>
      <c r="G65" s="107"/>
      <c r="H65" s="107"/>
      <c r="I65" s="107"/>
      <c r="J65" s="107"/>
      <c r="K65" s="204" t="s">
        <v>207</v>
      </c>
      <c r="L65" s="204"/>
      <c r="M65" s="204"/>
      <c r="N65" s="204"/>
      <c r="O65" s="204"/>
      <c r="P65" s="204"/>
      <c r="Q65" s="204"/>
    </row>
    <row r="66" spans="1:17" ht="18.75">
      <c r="A66" s="211" t="s">
        <v>338</v>
      </c>
      <c r="B66" s="212"/>
      <c r="C66" s="212"/>
      <c r="D66" s="212"/>
      <c r="E66" s="212"/>
      <c r="F66" s="212"/>
      <c r="G66" s="212"/>
      <c r="H66" s="212"/>
      <c r="I66" s="212"/>
      <c r="J66" s="212"/>
      <c r="K66" s="212"/>
      <c r="L66" s="212"/>
      <c r="M66" s="212"/>
      <c r="N66" s="212"/>
      <c r="O66" s="212"/>
      <c r="P66" s="212"/>
      <c r="Q66" s="213"/>
    </row>
    <row r="67" spans="1:17">
      <c r="A67" s="205" t="s">
        <v>331</v>
      </c>
      <c r="B67" s="205"/>
      <c r="C67" s="205"/>
      <c r="D67" s="214">
        <v>0</v>
      </c>
      <c r="E67" s="215"/>
      <c r="F67" s="216"/>
      <c r="G67" s="110"/>
      <c r="H67" s="110">
        <f>Introduction!D125</f>
        <v>0</v>
      </c>
      <c r="I67" s="110"/>
      <c r="J67" s="110"/>
      <c r="K67" s="217" t="s">
        <v>333</v>
      </c>
      <c r="L67" s="218"/>
      <c r="M67" s="218"/>
      <c r="N67" s="218"/>
      <c r="O67" s="218"/>
      <c r="P67" s="218"/>
      <c r="Q67" s="219"/>
    </row>
    <row r="68" spans="1:17">
      <c r="A68" s="205" t="s">
        <v>332</v>
      </c>
      <c r="B68" s="205"/>
      <c r="C68" s="205"/>
      <c r="D68" s="294">
        <v>0</v>
      </c>
      <c r="E68" s="295"/>
      <c r="F68" s="296"/>
      <c r="G68" s="110"/>
      <c r="H68" s="110">
        <f>[1]Deductions!L60</f>
        <v>100964</v>
      </c>
      <c r="I68" s="110"/>
      <c r="J68" s="110"/>
      <c r="K68" s="220"/>
      <c r="L68" s="221"/>
      <c r="M68" s="221"/>
      <c r="N68" s="221"/>
      <c r="O68" s="221"/>
      <c r="P68" s="221"/>
      <c r="Q68" s="222"/>
    </row>
    <row r="69" spans="1:17">
      <c r="A69" s="205" t="s">
        <v>204</v>
      </c>
      <c r="B69" s="205"/>
      <c r="C69" s="205"/>
      <c r="D69" s="214">
        <v>0</v>
      </c>
      <c r="E69" s="215"/>
      <c r="F69" s="216"/>
      <c r="G69" s="110"/>
      <c r="H69" s="110">
        <f>Introduction!D126</f>
        <v>0</v>
      </c>
      <c r="I69" s="110"/>
      <c r="J69" s="110"/>
      <c r="K69" s="220"/>
      <c r="L69" s="221"/>
      <c r="M69" s="221"/>
      <c r="N69" s="221"/>
      <c r="O69" s="221"/>
      <c r="P69" s="221"/>
      <c r="Q69" s="222"/>
    </row>
    <row r="70" spans="1:17">
      <c r="A70" s="205" t="s">
        <v>328</v>
      </c>
      <c r="B70" s="205"/>
      <c r="C70" s="205"/>
      <c r="D70" s="214">
        <v>0</v>
      </c>
      <c r="E70" s="215"/>
      <c r="F70" s="216"/>
      <c r="G70" s="110"/>
      <c r="H70" s="110">
        <f>Introduction!D127</f>
        <v>0</v>
      </c>
      <c r="I70" s="110"/>
      <c r="J70" s="110"/>
      <c r="K70" s="220"/>
      <c r="L70" s="221"/>
      <c r="M70" s="221"/>
      <c r="N70" s="221"/>
      <c r="O70" s="221"/>
      <c r="P70" s="221"/>
      <c r="Q70" s="222"/>
    </row>
    <row r="71" spans="1:17">
      <c r="A71" s="205" t="s">
        <v>329</v>
      </c>
      <c r="B71" s="205"/>
      <c r="C71" s="205"/>
      <c r="D71" s="214">
        <v>0</v>
      </c>
      <c r="E71" s="215"/>
      <c r="F71" s="216"/>
      <c r="G71" s="110"/>
      <c r="H71" s="110" t="str">
        <f>[1]Deductions!L56</f>
        <v>Amount</v>
      </c>
      <c r="I71" s="110"/>
      <c r="J71" s="110"/>
      <c r="K71" s="220"/>
      <c r="L71" s="221"/>
      <c r="M71" s="221"/>
      <c r="N71" s="221"/>
      <c r="O71" s="221"/>
      <c r="P71" s="221"/>
      <c r="Q71" s="222"/>
    </row>
    <row r="72" spans="1:17">
      <c r="A72" s="205" t="s">
        <v>205</v>
      </c>
      <c r="B72" s="205"/>
      <c r="C72" s="205"/>
      <c r="D72" s="214">
        <v>0</v>
      </c>
      <c r="E72" s="215"/>
      <c r="F72" s="216"/>
      <c r="G72" s="110"/>
      <c r="H72" s="110">
        <v>0</v>
      </c>
      <c r="I72" s="110"/>
      <c r="J72" s="108"/>
      <c r="K72" s="220"/>
      <c r="L72" s="221"/>
      <c r="M72" s="221"/>
      <c r="N72" s="221"/>
      <c r="O72" s="221"/>
      <c r="P72" s="221"/>
      <c r="Q72" s="222"/>
    </row>
    <row r="73" spans="1:17">
      <c r="A73" s="303" t="s">
        <v>273</v>
      </c>
      <c r="B73" s="304"/>
      <c r="C73" s="305"/>
      <c r="D73" s="214">
        <v>0</v>
      </c>
      <c r="E73" s="215"/>
      <c r="F73" s="216"/>
      <c r="G73" s="110"/>
      <c r="H73" s="110"/>
      <c r="I73" s="110"/>
      <c r="J73" s="108"/>
      <c r="K73" s="220"/>
      <c r="L73" s="221"/>
      <c r="M73" s="221"/>
      <c r="N73" s="221"/>
      <c r="O73" s="221"/>
      <c r="P73" s="221"/>
      <c r="Q73" s="222"/>
    </row>
    <row r="74" spans="1:17">
      <c r="A74" s="205" t="s">
        <v>78</v>
      </c>
      <c r="B74" s="205"/>
      <c r="C74" s="205"/>
      <c r="D74" s="214">
        <v>0</v>
      </c>
      <c r="E74" s="215"/>
      <c r="F74" s="216"/>
      <c r="G74" s="110"/>
      <c r="H74" s="110">
        <f>SUM([1]Deductions!L61:L73)</f>
        <v>0</v>
      </c>
      <c r="I74" s="110"/>
      <c r="J74" s="110"/>
      <c r="K74" s="223"/>
      <c r="L74" s="224"/>
      <c r="M74" s="224"/>
      <c r="N74" s="224"/>
      <c r="O74" s="224"/>
      <c r="P74" s="224"/>
      <c r="Q74" s="225"/>
    </row>
    <row r="75" spans="1:17">
      <c r="A75" s="297" t="s">
        <v>330</v>
      </c>
      <c r="B75" s="297"/>
      <c r="C75" s="297"/>
      <c r="D75" s="243">
        <v>0</v>
      </c>
      <c r="E75" s="243"/>
      <c r="F75" s="243"/>
      <c r="G75" s="109"/>
      <c r="H75" s="109"/>
      <c r="I75" s="109"/>
      <c r="J75" s="109"/>
      <c r="K75" s="111" t="s">
        <v>357</v>
      </c>
      <c r="L75" s="111"/>
      <c r="M75" s="111"/>
      <c r="N75" s="111"/>
      <c r="O75" s="111"/>
      <c r="P75" s="111"/>
      <c r="Q75" s="111"/>
    </row>
    <row r="76" spans="1:17">
      <c r="A76" s="112" t="s">
        <v>323</v>
      </c>
      <c r="B76" s="112"/>
      <c r="C76" s="112"/>
      <c r="D76" s="298">
        <v>0</v>
      </c>
      <c r="E76" s="298"/>
      <c r="F76" s="299"/>
      <c r="G76" s="113"/>
      <c r="H76" s="113">
        <f>[1]Deductions!M73</f>
        <v>0</v>
      </c>
      <c r="I76" s="113"/>
      <c r="J76" s="113"/>
      <c r="K76" s="300" t="s">
        <v>324</v>
      </c>
      <c r="L76" s="301"/>
      <c r="M76" s="301"/>
      <c r="N76" s="301"/>
      <c r="O76" s="301"/>
      <c r="P76" s="301"/>
      <c r="Q76" s="302"/>
    </row>
    <row r="77" spans="1:17">
      <c r="A77" s="244" t="s">
        <v>208</v>
      </c>
      <c r="B77" s="244"/>
      <c r="C77" s="244"/>
      <c r="D77" s="214">
        <v>0</v>
      </c>
      <c r="E77" s="215"/>
      <c r="F77" s="216"/>
      <c r="G77" s="113"/>
      <c r="H77" s="113"/>
      <c r="I77" s="113"/>
      <c r="J77" s="113"/>
      <c r="K77" s="244" t="s">
        <v>209</v>
      </c>
      <c r="L77" s="244"/>
      <c r="M77" s="244"/>
      <c r="N77" s="244"/>
      <c r="O77" s="244"/>
      <c r="P77" s="244"/>
      <c r="Q77" s="244"/>
    </row>
    <row r="78" spans="1:17" ht="18.75">
      <c r="A78" s="211" t="s">
        <v>339</v>
      </c>
      <c r="B78" s="212"/>
      <c r="C78" s="212"/>
      <c r="D78" s="212"/>
      <c r="E78" s="212"/>
      <c r="F78" s="212"/>
      <c r="G78" s="212"/>
      <c r="H78" s="212"/>
      <c r="I78" s="212"/>
      <c r="J78" s="212"/>
      <c r="K78" s="212"/>
      <c r="L78" s="212"/>
      <c r="M78" s="212"/>
      <c r="N78" s="212"/>
      <c r="O78" s="212"/>
      <c r="P78" s="212"/>
      <c r="Q78" s="213"/>
    </row>
    <row r="79" spans="1:17">
      <c r="A79" s="114" t="s">
        <v>232</v>
      </c>
      <c r="B79" s="115"/>
      <c r="C79" s="115"/>
      <c r="D79" s="207">
        <v>0</v>
      </c>
      <c r="E79" s="207"/>
      <c r="F79" s="207"/>
      <c r="G79" s="116"/>
      <c r="H79" s="117"/>
      <c r="I79" s="117"/>
      <c r="J79" s="117"/>
      <c r="K79" s="118" t="s">
        <v>346</v>
      </c>
      <c r="L79" s="119"/>
      <c r="M79" s="119"/>
      <c r="N79" s="119"/>
      <c r="O79" s="119"/>
      <c r="P79" s="119"/>
      <c r="Q79" s="120"/>
    </row>
    <row r="80" spans="1:17">
      <c r="A80" s="114" t="s">
        <v>233</v>
      </c>
      <c r="B80" s="115"/>
      <c r="C80" s="115"/>
      <c r="D80" s="207">
        <v>0</v>
      </c>
      <c r="E80" s="207"/>
      <c r="F80" s="207"/>
      <c r="G80" s="116"/>
      <c r="H80" s="117"/>
      <c r="I80" s="117"/>
      <c r="J80" s="117"/>
      <c r="K80" s="118" t="s">
        <v>234</v>
      </c>
      <c r="L80" s="119"/>
      <c r="M80" s="119"/>
      <c r="N80" s="119"/>
      <c r="O80" s="119"/>
      <c r="P80" s="119"/>
      <c r="Q80" s="120"/>
    </row>
    <row r="81" spans="1:17">
      <c r="A81" s="114" t="s">
        <v>227</v>
      </c>
      <c r="B81" s="115"/>
      <c r="C81" s="115"/>
      <c r="D81" s="207">
        <v>0</v>
      </c>
      <c r="E81" s="207"/>
      <c r="F81" s="207"/>
      <c r="G81" s="116"/>
      <c r="H81" s="117"/>
      <c r="I81" s="117"/>
      <c r="J81" s="117"/>
      <c r="K81" s="118"/>
      <c r="L81" s="119"/>
      <c r="M81" s="119"/>
      <c r="N81" s="119"/>
      <c r="O81" s="119"/>
      <c r="P81" s="119"/>
      <c r="Q81" s="120"/>
    </row>
    <row r="82" spans="1:17">
      <c r="A82" s="114" t="s">
        <v>235</v>
      </c>
      <c r="B82" s="115"/>
      <c r="C82" s="115"/>
      <c r="D82" s="207">
        <v>0</v>
      </c>
      <c r="E82" s="207"/>
      <c r="F82" s="207"/>
      <c r="G82" s="116"/>
      <c r="H82" s="117"/>
      <c r="I82" s="117"/>
      <c r="J82" s="117"/>
      <c r="K82" s="118" t="s">
        <v>236</v>
      </c>
      <c r="L82" s="119"/>
      <c r="M82" s="119"/>
      <c r="N82" s="119"/>
      <c r="O82" s="119"/>
      <c r="P82" s="119"/>
      <c r="Q82" s="120"/>
    </row>
    <row r="83" spans="1:17">
      <c r="A83" s="114" t="s">
        <v>237</v>
      </c>
      <c r="B83" s="115"/>
      <c r="C83" s="115"/>
      <c r="D83" s="207">
        <v>0</v>
      </c>
      <c r="E83" s="207"/>
      <c r="F83" s="207"/>
      <c r="G83" s="116"/>
      <c r="H83" s="117"/>
      <c r="I83" s="117"/>
      <c r="J83" s="117"/>
      <c r="K83" s="118" t="s">
        <v>238</v>
      </c>
      <c r="L83" s="119"/>
      <c r="M83" s="119"/>
      <c r="N83" s="119"/>
      <c r="O83" s="119"/>
      <c r="P83" s="119"/>
      <c r="Q83" s="120"/>
    </row>
    <row r="84" spans="1:17">
      <c r="A84" s="288" t="s">
        <v>78</v>
      </c>
      <c r="B84" s="289"/>
      <c r="C84" s="290"/>
      <c r="D84" s="291">
        <v>0</v>
      </c>
      <c r="E84" s="292"/>
      <c r="F84" s="293"/>
      <c r="G84" s="116"/>
      <c r="H84" s="117"/>
      <c r="I84" s="117"/>
      <c r="J84" s="117"/>
      <c r="K84" s="118"/>
      <c r="L84" s="119"/>
      <c r="M84" s="119"/>
      <c r="N84" s="119"/>
      <c r="O84" s="119"/>
      <c r="P84" s="119"/>
      <c r="Q84" s="120"/>
    </row>
    <row r="85" spans="1:17" ht="18.75">
      <c r="A85" s="206" t="s">
        <v>340</v>
      </c>
      <c r="B85" s="206"/>
      <c r="C85" s="206"/>
      <c r="D85" s="206"/>
      <c r="E85" s="206"/>
      <c r="F85" s="206"/>
      <c r="G85" s="206"/>
      <c r="H85" s="206"/>
      <c r="I85" s="206"/>
      <c r="J85" s="206"/>
      <c r="K85" s="206"/>
      <c r="L85" s="206"/>
      <c r="M85" s="206"/>
      <c r="N85" s="206"/>
      <c r="O85" s="206"/>
      <c r="P85" s="206"/>
      <c r="Q85" s="206"/>
    </row>
    <row r="86" spans="1:17">
      <c r="A86" s="285" t="s">
        <v>35</v>
      </c>
      <c r="B86" s="286"/>
      <c r="C86" s="287"/>
      <c r="D86" s="243">
        <v>500</v>
      </c>
      <c r="E86" s="243"/>
      <c r="F86" s="243"/>
      <c r="G86" s="108"/>
      <c r="H86" s="108"/>
      <c r="I86" s="108"/>
      <c r="J86" s="108"/>
      <c r="K86" s="285" t="s">
        <v>215</v>
      </c>
      <c r="L86" s="286"/>
      <c r="M86" s="286"/>
      <c r="N86" s="286"/>
      <c r="O86" s="286"/>
      <c r="P86" s="286"/>
      <c r="Q86" s="287"/>
    </row>
    <row r="87" spans="1:17">
      <c r="A87" s="208" t="s">
        <v>327</v>
      </c>
      <c r="B87" s="209"/>
      <c r="C87" s="210"/>
      <c r="D87" s="207">
        <v>0</v>
      </c>
      <c r="E87" s="207"/>
      <c r="F87" s="207"/>
      <c r="G87" s="121"/>
      <c r="H87" s="121"/>
      <c r="I87" s="121"/>
      <c r="J87" s="121"/>
      <c r="K87" s="208" t="s">
        <v>341</v>
      </c>
      <c r="L87" s="209"/>
      <c r="M87" s="209"/>
      <c r="N87" s="209"/>
      <c r="O87" s="209"/>
      <c r="P87" s="209"/>
      <c r="Q87" s="210"/>
    </row>
    <row r="88" spans="1:17" s="139" customFormat="1"/>
    <row r="89" spans="1:17" hidden="1"/>
    <row r="90" spans="1:17" hidden="1"/>
    <row r="91" spans="1:17" hidden="1"/>
    <row r="92" spans="1:17" hidden="1"/>
    <row r="93" spans="1:17" hidden="1"/>
    <row r="94" spans="1:17" hidden="1"/>
    <row r="95" spans="1:17" hidden="1"/>
    <row r="96" spans="1:17" hidden="1"/>
    <row r="97" hidden="1"/>
    <row r="98" hidden="1"/>
    <row r="99" hidden="1"/>
    <row r="100" hidden="1"/>
    <row r="101" hidden="1"/>
    <row r="102" hidden="1"/>
    <row r="103" hidden="1"/>
    <row r="104" hidden="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customHeight="1"/>
    <row r="126" ht="15" customHeight="1"/>
    <row r="127" ht="15" customHeight="1"/>
    <row r="128" ht="15" customHeight="1"/>
    <row r="129" ht="15" customHeight="1"/>
    <row r="130" ht="15" customHeight="1"/>
    <row r="131" ht="15" customHeight="1"/>
  </sheetData>
  <sheetProtection password="C438" sheet="1" objects="1" scenarios="1" selectLockedCells="1"/>
  <mergeCells count="124">
    <mergeCell ref="D71:F71"/>
    <mergeCell ref="D72:F72"/>
    <mergeCell ref="D74:F74"/>
    <mergeCell ref="A73:C73"/>
    <mergeCell ref="A59:C59"/>
    <mergeCell ref="D59:F59"/>
    <mergeCell ref="K59:Q59"/>
    <mergeCell ref="A60:Q60"/>
    <mergeCell ref="A61:C61"/>
    <mergeCell ref="D61:F61"/>
    <mergeCell ref="A63:C63"/>
    <mergeCell ref="D63:F63"/>
    <mergeCell ref="A86:C86"/>
    <mergeCell ref="D86:F86"/>
    <mergeCell ref="K86:Q86"/>
    <mergeCell ref="A77:C77"/>
    <mergeCell ref="D75:F75"/>
    <mergeCell ref="K77:Q77"/>
    <mergeCell ref="A64:Q64"/>
    <mergeCell ref="A72:C72"/>
    <mergeCell ref="A74:C74"/>
    <mergeCell ref="A67:C67"/>
    <mergeCell ref="A68:C68"/>
    <mergeCell ref="A69:C69"/>
    <mergeCell ref="A70:C70"/>
    <mergeCell ref="A84:C84"/>
    <mergeCell ref="D84:F84"/>
    <mergeCell ref="A65:C65"/>
    <mergeCell ref="A57:C57"/>
    <mergeCell ref="D57:F57"/>
    <mergeCell ref="K57:Q57"/>
    <mergeCell ref="A58:C58"/>
    <mergeCell ref="D58:F58"/>
    <mergeCell ref="K58:Q58"/>
    <mergeCell ref="A55:C55"/>
    <mergeCell ref="D55:F55"/>
    <mergeCell ref="K55:Q55"/>
    <mergeCell ref="A56:C56"/>
    <mergeCell ref="D56:F56"/>
    <mergeCell ref="K56:Q56"/>
    <mergeCell ref="D53:F53"/>
    <mergeCell ref="K53:Q53"/>
    <mergeCell ref="A54:C54"/>
    <mergeCell ref="D54:F54"/>
    <mergeCell ref="K54:Q54"/>
    <mergeCell ref="A51:C51"/>
    <mergeCell ref="D51:F51"/>
    <mergeCell ref="K51:Q51"/>
    <mergeCell ref="A52:C52"/>
    <mergeCell ref="D52:F52"/>
    <mergeCell ref="K52:Q52"/>
    <mergeCell ref="A53:C53"/>
    <mergeCell ref="A25:Q25"/>
    <mergeCell ref="A29:C29"/>
    <mergeCell ref="D29:F29"/>
    <mergeCell ref="A30:C30"/>
    <mergeCell ref="D30:F30"/>
    <mergeCell ref="A49:Q49"/>
    <mergeCell ref="A50:C50"/>
    <mergeCell ref="D50:F50"/>
    <mergeCell ref="K50:Q50"/>
    <mergeCell ref="A26:C26"/>
    <mergeCell ref="D26:F26"/>
    <mergeCell ref="A27:C27"/>
    <mergeCell ref="D27:F27"/>
    <mergeCell ref="A28:C28"/>
    <mergeCell ref="D28:F28"/>
    <mergeCell ref="A21:C21"/>
    <mergeCell ref="D21:F21"/>
    <mergeCell ref="K21:Q21"/>
    <mergeCell ref="A19:C19"/>
    <mergeCell ref="D19:F19"/>
    <mergeCell ref="K19:Q19"/>
    <mergeCell ref="A20:C20"/>
    <mergeCell ref="D20:F20"/>
    <mergeCell ref="K20:Q20"/>
    <mergeCell ref="A1:Q1"/>
    <mergeCell ref="A2:Q2"/>
    <mergeCell ref="A5:XFD5"/>
    <mergeCell ref="A6:Q6"/>
    <mergeCell ref="A4:Q4"/>
    <mergeCell ref="A3:Q3"/>
    <mergeCell ref="A11:Q11"/>
    <mergeCell ref="A8:Q10"/>
    <mergeCell ref="K61:Q63"/>
    <mergeCell ref="A62:C62"/>
    <mergeCell ref="D62:F62"/>
    <mergeCell ref="A17:C17"/>
    <mergeCell ref="D17:F17"/>
    <mergeCell ref="K17:Q17"/>
    <mergeCell ref="A18:C18"/>
    <mergeCell ref="D18:F18"/>
    <mergeCell ref="K18:Q18"/>
    <mergeCell ref="A7:Q7"/>
    <mergeCell ref="A12:Q12"/>
    <mergeCell ref="A13:Q13"/>
    <mergeCell ref="A14:Q14"/>
    <mergeCell ref="A16:C16"/>
    <mergeCell ref="D16:F16"/>
    <mergeCell ref="K16:Q16"/>
    <mergeCell ref="D65:F65"/>
    <mergeCell ref="K65:Q65"/>
    <mergeCell ref="A71:C71"/>
    <mergeCell ref="A85:Q85"/>
    <mergeCell ref="D87:F87"/>
    <mergeCell ref="A87:C87"/>
    <mergeCell ref="K87:Q87"/>
    <mergeCell ref="A78:Q78"/>
    <mergeCell ref="D73:F73"/>
    <mergeCell ref="A66:Q66"/>
    <mergeCell ref="K67:Q74"/>
    <mergeCell ref="D79:F79"/>
    <mergeCell ref="D80:F80"/>
    <mergeCell ref="D81:F81"/>
    <mergeCell ref="D82:F82"/>
    <mergeCell ref="D83:F83"/>
    <mergeCell ref="D77:F77"/>
    <mergeCell ref="D67:F67"/>
    <mergeCell ref="D68:F68"/>
    <mergeCell ref="D69:F69"/>
    <mergeCell ref="D70:F70"/>
    <mergeCell ref="A75:C75"/>
    <mergeCell ref="D76:F76"/>
    <mergeCell ref="K76:Q76"/>
  </mergeCells>
  <dataValidations count="2">
    <dataValidation type="list" showInputMessage="1" showErrorMessage="1" sqref="D21:F21">
      <formula1>$E$22:$E$24</formula1>
    </dataValidation>
    <dataValidation type="list" showInputMessage="1" showErrorMessage="1" sqref="D18">
      <formula1>$G$18:$J$18</formula1>
    </dataValidation>
  </dataValidations>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Z32"/>
  <sheetViews>
    <sheetView workbookViewId="0">
      <selection activeCell="C6" sqref="C6"/>
    </sheetView>
  </sheetViews>
  <sheetFormatPr defaultColWidth="0" defaultRowHeight="15" customHeight="1" zeroHeight="1"/>
  <cols>
    <col min="1" max="1" width="4.140625" style="1" customWidth="1"/>
    <col min="2" max="2" width="14" style="1" customWidth="1"/>
    <col min="3" max="3" width="7.5703125" style="1" customWidth="1"/>
    <col min="4" max="4" width="5.140625" style="1" customWidth="1"/>
    <col min="5" max="5" width="7.28515625" style="1" customWidth="1"/>
    <col min="6" max="6" width="7" style="1" customWidth="1"/>
    <col min="7" max="7" width="6" style="1" customWidth="1"/>
    <col min="8" max="8" width="6.7109375" style="1" customWidth="1"/>
    <col min="9" max="9" width="6.140625" style="1" customWidth="1"/>
    <col min="10" max="10" width="8.28515625" style="1" customWidth="1"/>
    <col min="11" max="11" width="7.7109375" style="1" customWidth="1"/>
    <col min="12" max="12" width="7.140625" style="1" bestFit="1" customWidth="1"/>
    <col min="13" max="13" width="4.85546875" style="1" customWidth="1"/>
    <col min="14" max="14" width="6.7109375" style="1" customWidth="1"/>
    <col min="15" max="15" width="6.140625" style="1" customWidth="1"/>
    <col min="16" max="16" width="6.5703125" style="1" customWidth="1"/>
    <col min="17" max="17" width="6.7109375" style="1" customWidth="1"/>
    <col min="18" max="18" width="7.7109375" style="1" customWidth="1"/>
    <col min="19" max="19" width="7.85546875" style="1" customWidth="1"/>
    <col min="20" max="20" width="8.7109375" style="1" customWidth="1"/>
    <col min="21" max="21" width="0" style="1" hidden="1" customWidth="1"/>
    <col min="22" max="23" width="9.140625" style="1" hidden="1" customWidth="1"/>
    <col min="24" max="24" width="3" style="1" customWidth="1"/>
    <col min="25" max="26" width="0" style="1" hidden="1" customWidth="1"/>
    <col min="27" max="16384" width="9.140625" style="1" hidden="1"/>
  </cols>
  <sheetData>
    <row r="1" spans="1:24" ht="20.25">
      <c r="A1" s="306" t="s">
        <v>36</v>
      </c>
      <c r="B1" s="306"/>
      <c r="C1" s="306"/>
      <c r="D1" s="306"/>
      <c r="E1" s="306"/>
      <c r="F1" s="306"/>
      <c r="G1" s="306"/>
      <c r="H1" s="306"/>
      <c r="I1" s="306"/>
      <c r="J1" s="306"/>
      <c r="K1" s="306"/>
      <c r="L1" s="306"/>
      <c r="M1" s="306"/>
      <c r="N1" s="306"/>
      <c r="O1" s="306"/>
      <c r="P1" s="306"/>
      <c r="Q1" s="306"/>
      <c r="R1" s="306"/>
      <c r="S1" s="306"/>
      <c r="T1" s="306"/>
      <c r="X1" s="3"/>
    </row>
    <row r="2" spans="1:24">
      <c r="A2" s="307" t="s">
        <v>37</v>
      </c>
      <c r="B2" s="307"/>
      <c r="C2" s="307"/>
      <c r="D2" s="308" t="str">
        <f>Introduction!D16</f>
        <v>Mrs. Saroj Nimbiwal</v>
      </c>
      <c r="E2" s="308"/>
      <c r="F2" s="308"/>
      <c r="G2" s="308"/>
      <c r="H2" s="309"/>
      <c r="I2" s="309"/>
      <c r="J2" s="309"/>
      <c r="K2" s="309"/>
      <c r="L2" s="307" t="s">
        <v>38</v>
      </c>
      <c r="M2" s="307"/>
      <c r="N2" s="307"/>
      <c r="O2" s="308" t="str">
        <f>Introduction!D17</f>
        <v>Ex. Computer Teacher</v>
      </c>
      <c r="P2" s="308"/>
      <c r="Q2" s="308"/>
      <c r="R2" s="308"/>
      <c r="S2" s="308"/>
      <c r="T2" s="66"/>
      <c r="X2" s="3"/>
    </row>
    <row r="3" spans="1:24">
      <c r="A3" s="310" t="s">
        <v>39</v>
      </c>
      <c r="B3" s="310"/>
      <c r="C3" s="311" t="str">
        <f>Introduction!D19</f>
        <v>GSSS Bhattu Kalan</v>
      </c>
      <c r="D3" s="311"/>
      <c r="E3" s="311"/>
      <c r="F3" s="311"/>
      <c r="G3" s="311"/>
      <c r="H3" s="311"/>
      <c r="I3" s="67"/>
      <c r="J3" s="311" t="str">
        <f>Introduction!D20</f>
        <v>ABCDE1234G</v>
      </c>
      <c r="K3" s="311"/>
      <c r="L3" s="312" t="s">
        <v>40</v>
      </c>
      <c r="M3" s="312"/>
      <c r="N3" s="312"/>
      <c r="O3" s="312"/>
      <c r="P3" s="311" t="str">
        <f>Introduction!D21</f>
        <v>Resident</v>
      </c>
      <c r="Q3" s="311"/>
      <c r="R3" s="311"/>
      <c r="S3" s="311"/>
      <c r="T3" s="66"/>
      <c r="X3" s="3"/>
    </row>
    <row r="4" spans="1:24" s="60" customFormat="1" ht="45">
      <c r="A4" s="68" t="s">
        <v>41</v>
      </c>
      <c r="B4" s="69" t="s">
        <v>42</v>
      </c>
      <c r="C4" s="70" t="s">
        <v>43</v>
      </c>
      <c r="D4" s="70" t="s">
        <v>44</v>
      </c>
      <c r="E4" s="70" t="s">
        <v>45</v>
      </c>
      <c r="F4" s="70" t="s">
        <v>46</v>
      </c>
      <c r="G4" s="70" t="s">
        <v>47</v>
      </c>
      <c r="H4" s="69" t="s">
        <v>48</v>
      </c>
      <c r="I4" s="69" t="s">
        <v>49</v>
      </c>
      <c r="J4" s="69" t="s">
        <v>50</v>
      </c>
      <c r="K4" s="70" t="s">
        <v>51</v>
      </c>
      <c r="L4" s="70" t="s">
        <v>52</v>
      </c>
      <c r="M4" s="70" t="s">
        <v>53</v>
      </c>
      <c r="N4" s="70" t="s">
        <v>54</v>
      </c>
      <c r="O4" s="70" t="s">
        <v>55</v>
      </c>
      <c r="P4" s="70" t="s">
        <v>56</v>
      </c>
      <c r="Q4" s="71" t="s">
        <v>57</v>
      </c>
      <c r="R4" s="69" t="s">
        <v>58</v>
      </c>
      <c r="S4" s="69" t="s">
        <v>59</v>
      </c>
      <c r="T4" s="70" t="s">
        <v>60</v>
      </c>
      <c r="U4" s="59"/>
      <c r="X4" s="61"/>
    </row>
    <row r="5" spans="1:24">
      <c r="A5" s="72">
        <v>1</v>
      </c>
      <c r="B5" s="72">
        <v>2</v>
      </c>
      <c r="C5" s="72">
        <v>3</v>
      </c>
      <c r="D5" s="72">
        <v>5</v>
      </c>
      <c r="E5" s="72">
        <v>6</v>
      </c>
      <c r="F5" s="72">
        <v>7</v>
      </c>
      <c r="G5" s="72">
        <v>8</v>
      </c>
      <c r="H5" s="72">
        <v>9</v>
      </c>
      <c r="I5" s="72">
        <v>10</v>
      </c>
      <c r="J5" s="72">
        <v>12</v>
      </c>
      <c r="K5" s="72">
        <v>13</v>
      </c>
      <c r="L5" s="72">
        <v>14</v>
      </c>
      <c r="M5" s="72">
        <v>15</v>
      </c>
      <c r="N5" s="72">
        <v>16</v>
      </c>
      <c r="O5" s="72">
        <v>17</v>
      </c>
      <c r="P5" s="72">
        <v>18</v>
      </c>
      <c r="Q5" s="72">
        <v>19</v>
      </c>
      <c r="R5" s="72">
        <v>20</v>
      </c>
      <c r="S5" s="72">
        <v>21</v>
      </c>
      <c r="T5" s="72">
        <v>22</v>
      </c>
      <c r="U5" s="19"/>
      <c r="X5" s="3"/>
    </row>
    <row r="6" spans="1:24">
      <c r="A6" s="131">
        <v>1</v>
      </c>
      <c r="B6" s="133" t="s">
        <v>61</v>
      </c>
      <c r="C6" s="134">
        <f>Introduction!D50</f>
        <v>40000</v>
      </c>
      <c r="D6" s="134">
        <f>Introduction!D54</f>
        <v>0</v>
      </c>
      <c r="E6" s="135">
        <v>0</v>
      </c>
      <c r="F6" s="135">
        <v>0</v>
      </c>
      <c r="G6" s="135">
        <v>0</v>
      </c>
      <c r="H6" s="135">
        <f>Introduction!D55</f>
        <v>0</v>
      </c>
      <c r="I6" s="135">
        <v>0</v>
      </c>
      <c r="J6" s="136">
        <f t="shared" ref="J6:J17" si="0">SUM(C6:I6)</f>
        <v>40000</v>
      </c>
      <c r="K6" s="134">
        <v>0</v>
      </c>
      <c r="L6" s="134">
        <v>0</v>
      </c>
      <c r="M6" s="135">
        <v>0</v>
      </c>
      <c r="N6" s="135">
        <v>0</v>
      </c>
      <c r="O6" s="134">
        <v>0</v>
      </c>
      <c r="P6" s="134">
        <v>0</v>
      </c>
      <c r="Q6" s="134">
        <v>0</v>
      </c>
      <c r="R6" s="134">
        <f>Introduction!D86</f>
        <v>500</v>
      </c>
      <c r="S6" s="136">
        <f t="shared" ref="S6:S24" si="1">SUM(K6:R6)</f>
        <v>500</v>
      </c>
      <c r="T6" s="136">
        <f t="shared" ref="T6:T24" si="2">J6-S6</f>
        <v>39500</v>
      </c>
      <c r="X6" s="3"/>
    </row>
    <row r="7" spans="1:24">
      <c r="A7" s="131">
        <v>2</v>
      </c>
      <c r="B7" s="133" t="s">
        <v>62</v>
      </c>
      <c r="C7" s="135">
        <f>C6</f>
        <v>40000</v>
      </c>
      <c r="D7" s="135">
        <f>D6</f>
        <v>0</v>
      </c>
      <c r="E7" s="135">
        <v>0</v>
      </c>
      <c r="F7" s="135">
        <v>0</v>
      </c>
      <c r="G7" s="135">
        <f>G6</f>
        <v>0</v>
      </c>
      <c r="H7" s="135">
        <f>H6</f>
        <v>0</v>
      </c>
      <c r="I7" s="135">
        <v>0</v>
      </c>
      <c r="J7" s="136">
        <f t="shared" si="0"/>
        <v>40000</v>
      </c>
      <c r="K7" s="135">
        <f t="shared" ref="K7:R7" si="3">K6</f>
        <v>0</v>
      </c>
      <c r="L7" s="135">
        <f t="shared" si="3"/>
        <v>0</v>
      </c>
      <c r="M7" s="135">
        <f t="shared" si="3"/>
        <v>0</v>
      </c>
      <c r="N7" s="135">
        <f t="shared" si="3"/>
        <v>0</v>
      </c>
      <c r="O7" s="135">
        <f t="shared" si="3"/>
        <v>0</v>
      </c>
      <c r="P7" s="135">
        <f t="shared" si="3"/>
        <v>0</v>
      </c>
      <c r="Q7" s="135">
        <f t="shared" si="3"/>
        <v>0</v>
      </c>
      <c r="R7" s="134">
        <f t="shared" si="3"/>
        <v>500</v>
      </c>
      <c r="S7" s="136">
        <f t="shared" si="1"/>
        <v>500</v>
      </c>
      <c r="T7" s="136">
        <f t="shared" si="2"/>
        <v>39500</v>
      </c>
      <c r="X7" s="3"/>
    </row>
    <row r="8" spans="1:24">
      <c r="A8" s="131">
        <v>3</v>
      </c>
      <c r="B8" s="133" t="s">
        <v>63</v>
      </c>
      <c r="C8" s="135">
        <f t="shared" ref="C8:C17" si="4">C7</f>
        <v>40000</v>
      </c>
      <c r="D8" s="135">
        <f t="shared" ref="D8:D17" si="5">D7</f>
        <v>0</v>
      </c>
      <c r="E8" s="135">
        <v>0</v>
      </c>
      <c r="F8" s="135">
        <v>0</v>
      </c>
      <c r="G8" s="135">
        <f t="shared" ref="G8:G17" si="6">G7</f>
        <v>0</v>
      </c>
      <c r="H8" s="135">
        <f t="shared" ref="H8:H17" si="7">H7</f>
        <v>0</v>
      </c>
      <c r="I8" s="135">
        <v>0</v>
      </c>
      <c r="J8" s="136">
        <f t="shared" si="0"/>
        <v>40000</v>
      </c>
      <c r="K8" s="135">
        <f t="shared" ref="K8:L17" si="8">K7</f>
        <v>0</v>
      </c>
      <c r="L8" s="135">
        <f t="shared" si="8"/>
        <v>0</v>
      </c>
      <c r="M8" s="135">
        <f t="shared" ref="M8:N17" si="9">M7</f>
        <v>0</v>
      </c>
      <c r="N8" s="135">
        <f t="shared" si="9"/>
        <v>0</v>
      </c>
      <c r="O8" s="135">
        <f t="shared" ref="O8:R17" si="10">O7</f>
        <v>0</v>
      </c>
      <c r="P8" s="135">
        <f t="shared" si="10"/>
        <v>0</v>
      </c>
      <c r="Q8" s="135">
        <f t="shared" si="10"/>
        <v>0</v>
      </c>
      <c r="R8" s="134">
        <f t="shared" si="10"/>
        <v>500</v>
      </c>
      <c r="S8" s="136">
        <f t="shared" si="1"/>
        <v>500</v>
      </c>
      <c r="T8" s="136">
        <f t="shared" si="2"/>
        <v>39500</v>
      </c>
      <c r="X8" s="3"/>
    </row>
    <row r="9" spans="1:24">
      <c r="A9" s="131">
        <v>4</v>
      </c>
      <c r="B9" s="133" t="s">
        <v>64</v>
      </c>
      <c r="C9" s="135">
        <f t="shared" si="4"/>
        <v>40000</v>
      </c>
      <c r="D9" s="135">
        <f t="shared" si="5"/>
        <v>0</v>
      </c>
      <c r="E9" s="135">
        <v>0</v>
      </c>
      <c r="F9" s="135">
        <v>0</v>
      </c>
      <c r="G9" s="135">
        <f t="shared" si="6"/>
        <v>0</v>
      </c>
      <c r="H9" s="135">
        <f t="shared" si="7"/>
        <v>0</v>
      </c>
      <c r="I9" s="135">
        <v>0</v>
      </c>
      <c r="J9" s="136">
        <f t="shared" si="0"/>
        <v>40000</v>
      </c>
      <c r="K9" s="135">
        <f t="shared" si="8"/>
        <v>0</v>
      </c>
      <c r="L9" s="135">
        <f t="shared" si="8"/>
        <v>0</v>
      </c>
      <c r="M9" s="135">
        <f t="shared" si="9"/>
        <v>0</v>
      </c>
      <c r="N9" s="135">
        <f t="shared" si="9"/>
        <v>0</v>
      </c>
      <c r="O9" s="135">
        <f t="shared" si="10"/>
        <v>0</v>
      </c>
      <c r="P9" s="135">
        <f t="shared" si="10"/>
        <v>0</v>
      </c>
      <c r="Q9" s="135">
        <f t="shared" si="10"/>
        <v>0</v>
      </c>
      <c r="R9" s="134">
        <f t="shared" si="10"/>
        <v>500</v>
      </c>
      <c r="S9" s="136">
        <f t="shared" si="1"/>
        <v>500</v>
      </c>
      <c r="T9" s="136">
        <f t="shared" si="2"/>
        <v>39500</v>
      </c>
      <c r="X9" s="3"/>
    </row>
    <row r="10" spans="1:24">
      <c r="A10" s="131">
        <v>5</v>
      </c>
      <c r="B10" s="133" t="s">
        <v>65</v>
      </c>
      <c r="C10" s="135">
        <f t="shared" si="4"/>
        <v>40000</v>
      </c>
      <c r="D10" s="135">
        <f t="shared" si="5"/>
        <v>0</v>
      </c>
      <c r="E10" s="135">
        <v>0</v>
      </c>
      <c r="F10" s="135">
        <v>0</v>
      </c>
      <c r="G10" s="135">
        <f t="shared" si="6"/>
        <v>0</v>
      </c>
      <c r="H10" s="135">
        <f t="shared" si="7"/>
        <v>0</v>
      </c>
      <c r="I10" s="135">
        <v>0</v>
      </c>
      <c r="J10" s="136">
        <f t="shared" si="0"/>
        <v>40000</v>
      </c>
      <c r="K10" s="135">
        <f t="shared" si="8"/>
        <v>0</v>
      </c>
      <c r="L10" s="135">
        <f t="shared" si="8"/>
        <v>0</v>
      </c>
      <c r="M10" s="135">
        <f t="shared" si="9"/>
        <v>0</v>
      </c>
      <c r="N10" s="135">
        <f t="shared" si="9"/>
        <v>0</v>
      </c>
      <c r="O10" s="135">
        <f t="shared" si="10"/>
        <v>0</v>
      </c>
      <c r="P10" s="135">
        <f t="shared" si="10"/>
        <v>0</v>
      </c>
      <c r="Q10" s="135">
        <f t="shared" si="10"/>
        <v>0</v>
      </c>
      <c r="R10" s="134">
        <f t="shared" si="10"/>
        <v>500</v>
      </c>
      <c r="S10" s="136">
        <f t="shared" si="1"/>
        <v>500</v>
      </c>
      <c r="T10" s="136">
        <f t="shared" si="2"/>
        <v>39500</v>
      </c>
      <c r="X10" s="3"/>
    </row>
    <row r="11" spans="1:24">
      <c r="A11" s="131">
        <v>6</v>
      </c>
      <c r="B11" s="133" t="s">
        <v>66</v>
      </c>
      <c r="C11" s="135">
        <f t="shared" si="4"/>
        <v>40000</v>
      </c>
      <c r="D11" s="135">
        <f t="shared" si="5"/>
        <v>0</v>
      </c>
      <c r="E11" s="135">
        <v>0</v>
      </c>
      <c r="F11" s="135">
        <v>0</v>
      </c>
      <c r="G11" s="135">
        <f t="shared" si="6"/>
        <v>0</v>
      </c>
      <c r="H11" s="135">
        <f t="shared" si="7"/>
        <v>0</v>
      </c>
      <c r="I11" s="135">
        <v>0</v>
      </c>
      <c r="J11" s="136">
        <f t="shared" si="0"/>
        <v>40000</v>
      </c>
      <c r="K11" s="135">
        <f t="shared" si="8"/>
        <v>0</v>
      </c>
      <c r="L11" s="135">
        <f t="shared" si="8"/>
        <v>0</v>
      </c>
      <c r="M11" s="135">
        <f t="shared" si="9"/>
        <v>0</v>
      </c>
      <c r="N11" s="135">
        <f t="shared" si="9"/>
        <v>0</v>
      </c>
      <c r="O11" s="135">
        <f t="shared" si="10"/>
        <v>0</v>
      </c>
      <c r="P11" s="135">
        <f t="shared" si="10"/>
        <v>0</v>
      </c>
      <c r="Q11" s="135">
        <f t="shared" si="10"/>
        <v>0</v>
      </c>
      <c r="R11" s="134">
        <f t="shared" si="10"/>
        <v>500</v>
      </c>
      <c r="S11" s="136">
        <f t="shared" si="1"/>
        <v>500</v>
      </c>
      <c r="T11" s="136">
        <f t="shared" si="2"/>
        <v>39500</v>
      </c>
      <c r="X11" s="3"/>
    </row>
    <row r="12" spans="1:24">
      <c r="A12" s="131">
        <v>7</v>
      </c>
      <c r="B12" s="133" t="s">
        <v>67</v>
      </c>
      <c r="C12" s="135">
        <f t="shared" si="4"/>
        <v>40000</v>
      </c>
      <c r="D12" s="135">
        <f t="shared" si="5"/>
        <v>0</v>
      </c>
      <c r="E12" s="135">
        <v>0</v>
      </c>
      <c r="F12" s="135">
        <f t="shared" ref="F12:F17" si="11">F11</f>
        <v>0</v>
      </c>
      <c r="G12" s="135">
        <f t="shared" si="6"/>
        <v>0</v>
      </c>
      <c r="H12" s="135">
        <f t="shared" si="7"/>
        <v>0</v>
      </c>
      <c r="I12" s="135">
        <v>0</v>
      </c>
      <c r="J12" s="136">
        <f t="shared" si="0"/>
        <v>40000</v>
      </c>
      <c r="K12" s="135">
        <f t="shared" si="8"/>
        <v>0</v>
      </c>
      <c r="L12" s="135">
        <f t="shared" si="8"/>
        <v>0</v>
      </c>
      <c r="M12" s="135">
        <f t="shared" si="9"/>
        <v>0</v>
      </c>
      <c r="N12" s="135">
        <f t="shared" si="9"/>
        <v>0</v>
      </c>
      <c r="O12" s="135">
        <f t="shared" si="10"/>
        <v>0</v>
      </c>
      <c r="P12" s="135">
        <f t="shared" si="10"/>
        <v>0</v>
      </c>
      <c r="Q12" s="135">
        <f t="shared" si="10"/>
        <v>0</v>
      </c>
      <c r="R12" s="134">
        <f t="shared" si="10"/>
        <v>500</v>
      </c>
      <c r="S12" s="136">
        <f t="shared" si="1"/>
        <v>500</v>
      </c>
      <c r="T12" s="136">
        <f t="shared" si="2"/>
        <v>39500</v>
      </c>
      <c r="X12" s="3"/>
    </row>
    <row r="13" spans="1:24">
      <c r="A13" s="131">
        <v>8</v>
      </c>
      <c r="B13" s="133" t="s">
        <v>68</v>
      </c>
      <c r="C13" s="135">
        <f t="shared" si="4"/>
        <v>40000</v>
      </c>
      <c r="D13" s="135">
        <f t="shared" si="5"/>
        <v>0</v>
      </c>
      <c r="E13" s="135">
        <v>0</v>
      </c>
      <c r="F13" s="135">
        <f t="shared" si="11"/>
        <v>0</v>
      </c>
      <c r="G13" s="135">
        <f t="shared" si="6"/>
        <v>0</v>
      </c>
      <c r="H13" s="135">
        <f t="shared" si="7"/>
        <v>0</v>
      </c>
      <c r="I13" s="135">
        <v>0</v>
      </c>
      <c r="J13" s="136">
        <f t="shared" si="0"/>
        <v>40000</v>
      </c>
      <c r="K13" s="135">
        <f t="shared" si="8"/>
        <v>0</v>
      </c>
      <c r="L13" s="135">
        <f t="shared" si="8"/>
        <v>0</v>
      </c>
      <c r="M13" s="135">
        <f t="shared" si="9"/>
        <v>0</v>
      </c>
      <c r="N13" s="135">
        <f t="shared" si="9"/>
        <v>0</v>
      </c>
      <c r="O13" s="135">
        <f t="shared" si="10"/>
        <v>0</v>
      </c>
      <c r="P13" s="135">
        <f t="shared" si="10"/>
        <v>0</v>
      </c>
      <c r="Q13" s="135">
        <f t="shared" si="10"/>
        <v>0</v>
      </c>
      <c r="R13" s="134">
        <f t="shared" si="10"/>
        <v>500</v>
      </c>
      <c r="S13" s="136">
        <f t="shared" si="1"/>
        <v>500</v>
      </c>
      <c r="T13" s="136">
        <f t="shared" si="2"/>
        <v>39500</v>
      </c>
      <c r="X13" s="3"/>
    </row>
    <row r="14" spans="1:24">
      <c r="A14" s="131">
        <v>9</v>
      </c>
      <c r="B14" s="133" t="s">
        <v>69</v>
      </c>
      <c r="C14" s="135">
        <f t="shared" si="4"/>
        <v>40000</v>
      </c>
      <c r="D14" s="135">
        <f t="shared" si="5"/>
        <v>0</v>
      </c>
      <c r="E14" s="135">
        <v>0</v>
      </c>
      <c r="F14" s="135">
        <f t="shared" si="11"/>
        <v>0</v>
      </c>
      <c r="G14" s="135">
        <f t="shared" si="6"/>
        <v>0</v>
      </c>
      <c r="H14" s="135">
        <f t="shared" si="7"/>
        <v>0</v>
      </c>
      <c r="I14" s="135">
        <v>0</v>
      </c>
      <c r="J14" s="136">
        <f t="shared" si="0"/>
        <v>40000</v>
      </c>
      <c r="K14" s="135">
        <f t="shared" si="8"/>
        <v>0</v>
      </c>
      <c r="L14" s="135">
        <f t="shared" si="8"/>
        <v>0</v>
      </c>
      <c r="M14" s="135">
        <f t="shared" si="9"/>
        <v>0</v>
      </c>
      <c r="N14" s="135">
        <f t="shared" si="9"/>
        <v>0</v>
      </c>
      <c r="O14" s="135">
        <f t="shared" si="10"/>
        <v>0</v>
      </c>
      <c r="P14" s="135">
        <f t="shared" si="10"/>
        <v>0</v>
      </c>
      <c r="Q14" s="135">
        <f t="shared" si="10"/>
        <v>0</v>
      </c>
      <c r="R14" s="134">
        <f>R13</f>
        <v>500</v>
      </c>
      <c r="S14" s="136">
        <f t="shared" si="1"/>
        <v>500</v>
      </c>
      <c r="T14" s="136">
        <f t="shared" si="2"/>
        <v>39500</v>
      </c>
      <c r="X14" s="3"/>
    </row>
    <row r="15" spans="1:24">
      <c r="A15" s="131">
        <v>10</v>
      </c>
      <c r="B15" s="133" t="s">
        <v>70</v>
      </c>
      <c r="C15" s="135">
        <f t="shared" si="4"/>
        <v>40000</v>
      </c>
      <c r="D15" s="135">
        <f t="shared" si="5"/>
        <v>0</v>
      </c>
      <c r="E15" s="135">
        <v>0</v>
      </c>
      <c r="F15" s="135">
        <f t="shared" si="11"/>
        <v>0</v>
      </c>
      <c r="G15" s="135">
        <f t="shared" si="6"/>
        <v>0</v>
      </c>
      <c r="H15" s="135">
        <f t="shared" si="7"/>
        <v>0</v>
      </c>
      <c r="I15" s="135">
        <v>0</v>
      </c>
      <c r="J15" s="136">
        <f t="shared" si="0"/>
        <v>40000</v>
      </c>
      <c r="K15" s="135">
        <f t="shared" si="8"/>
        <v>0</v>
      </c>
      <c r="L15" s="135">
        <f t="shared" si="8"/>
        <v>0</v>
      </c>
      <c r="M15" s="135">
        <f t="shared" si="9"/>
        <v>0</v>
      </c>
      <c r="N15" s="135">
        <f t="shared" si="9"/>
        <v>0</v>
      </c>
      <c r="O15" s="135">
        <f t="shared" si="10"/>
        <v>0</v>
      </c>
      <c r="P15" s="135">
        <f t="shared" si="10"/>
        <v>0</v>
      </c>
      <c r="Q15" s="135">
        <f t="shared" si="10"/>
        <v>0</v>
      </c>
      <c r="R15" s="134">
        <f t="shared" si="10"/>
        <v>500</v>
      </c>
      <c r="S15" s="136">
        <f t="shared" si="1"/>
        <v>500</v>
      </c>
      <c r="T15" s="136">
        <f t="shared" si="2"/>
        <v>39500</v>
      </c>
      <c r="X15" s="3"/>
    </row>
    <row r="16" spans="1:24">
      <c r="A16" s="131">
        <v>11</v>
      </c>
      <c r="B16" s="133" t="s">
        <v>71</v>
      </c>
      <c r="C16" s="135">
        <f t="shared" si="4"/>
        <v>40000</v>
      </c>
      <c r="D16" s="135">
        <f t="shared" si="5"/>
        <v>0</v>
      </c>
      <c r="E16" s="135">
        <v>0</v>
      </c>
      <c r="F16" s="135">
        <f t="shared" si="11"/>
        <v>0</v>
      </c>
      <c r="G16" s="135">
        <f t="shared" si="6"/>
        <v>0</v>
      </c>
      <c r="H16" s="135">
        <f t="shared" si="7"/>
        <v>0</v>
      </c>
      <c r="I16" s="135">
        <v>0</v>
      </c>
      <c r="J16" s="136">
        <f t="shared" si="0"/>
        <v>40000</v>
      </c>
      <c r="K16" s="135">
        <f t="shared" si="8"/>
        <v>0</v>
      </c>
      <c r="L16" s="135">
        <f t="shared" si="8"/>
        <v>0</v>
      </c>
      <c r="M16" s="135">
        <f t="shared" si="9"/>
        <v>0</v>
      </c>
      <c r="N16" s="135">
        <f t="shared" si="9"/>
        <v>0</v>
      </c>
      <c r="O16" s="135">
        <f t="shared" si="10"/>
        <v>0</v>
      </c>
      <c r="P16" s="135">
        <f t="shared" si="10"/>
        <v>0</v>
      </c>
      <c r="Q16" s="135">
        <f t="shared" si="10"/>
        <v>0</v>
      </c>
      <c r="R16" s="134">
        <v>0</v>
      </c>
      <c r="S16" s="136">
        <f t="shared" si="1"/>
        <v>0</v>
      </c>
      <c r="T16" s="136">
        <f t="shared" si="2"/>
        <v>40000</v>
      </c>
      <c r="X16" s="3"/>
    </row>
    <row r="17" spans="1:24">
      <c r="A17" s="131">
        <v>12</v>
      </c>
      <c r="B17" s="133" t="s">
        <v>72</v>
      </c>
      <c r="C17" s="135">
        <f t="shared" si="4"/>
        <v>40000</v>
      </c>
      <c r="D17" s="135">
        <f t="shared" si="5"/>
        <v>0</v>
      </c>
      <c r="E17" s="135">
        <v>0</v>
      </c>
      <c r="F17" s="135">
        <f t="shared" si="11"/>
        <v>0</v>
      </c>
      <c r="G17" s="135">
        <f t="shared" si="6"/>
        <v>0</v>
      </c>
      <c r="H17" s="135">
        <f t="shared" si="7"/>
        <v>0</v>
      </c>
      <c r="I17" s="135">
        <v>0</v>
      </c>
      <c r="J17" s="136">
        <f t="shared" si="0"/>
        <v>40000</v>
      </c>
      <c r="K17" s="135">
        <f t="shared" si="8"/>
        <v>0</v>
      </c>
      <c r="L17" s="135">
        <f t="shared" si="8"/>
        <v>0</v>
      </c>
      <c r="M17" s="135">
        <f t="shared" si="9"/>
        <v>0</v>
      </c>
      <c r="N17" s="135">
        <f t="shared" si="9"/>
        <v>0</v>
      </c>
      <c r="O17" s="135">
        <f t="shared" si="10"/>
        <v>0</v>
      </c>
      <c r="P17" s="135">
        <f t="shared" si="10"/>
        <v>0</v>
      </c>
      <c r="Q17" s="135">
        <f t="shared" si="10"/>
        <v>0</v>
      </c>
      <c r="R17" s="134">
        <v>0</v>
      </c>
      <c r="S17" s="136">
        <f t="shared" si="1"/>
        <v>0</v>
      </c>
      <c r="T17" s="136">
        <f t="shared" si="2"/>
        <v>40000</v>
      </c>
      <c r="X17" s="3"/>
    </row>
    <row r="18" spans="1:24">
      <c r="A18" s="131">
        <v>13</v>
      </c>
      <c r="B18" s="133" t="s">
        <v>73</v>
      </c>
      <c r="C18" s="135">
        <v>0</v>
      </c>
      <c r="D18" s="135">
        <v>0</v>
      </c>
      <c r="E18" s="134">
        <f>Introduction!D57</f>
        <v>0</v>
      </c>
      <c r="F18" s="135">
        <v>0</v>
      </c>
      <c r="G18" s="135">
        <v>0</v>
      </c>
      <c r="H18" s="135">
        <v>0</v>
      </c>
      <c r="I18" s="135">
        <v>0</v>
      </c>
      <c r="J18" s="136">
        <f>E18</f>
        <v>0</v>
      </c>
      <c r="K18" s="135">
        <v>0</v>
      </c>
      <c r="L18" s="135">
        <v>0</v>
      </c>
      <c r="M18" s="135">
        <v>0</v>
      </c>
      <c r="N18" s="135">
        <f t="shared" ref="N18:N19" si="12">N17</f>
        <v>0</v>
      </c>
      <c r="O18" s="135">
        <v>0</v>
      </c>
      <c r="P18" s="135"/>
      <c r="Q18" s="135">
        <v>0</v>
      </c>
      <c r="R18" s="135">
        <v>0</v>
      </c>
      <c r="S18" s="136">
        <f t="shared" si="1"/>
        <v>0</v>
      </c>
      <c r="T18" s="136">
        <f t="shared" si="2"/>
        <v>0</v>
      </c>
      <c r="X18" s="3"/>
    </row>
    <row r="19" spans="1:24">
      <c r="A19" s="131">
        <v>14</v>
      </c>
      <c r="B19" s="133" t="s">
        <v>74</v>
      </c>
      <c r="C19" s="135">
        <v>0</v>
      </c>
      <c r="D19" s="135">
        <v>0</v>
      </c>
      <c r="E19" s="134">
        <f>Introduction!D58</f>
        <v>0</v>
      </c>
      <c r="F19" s="135">
        <v>0</v>
      </c>
      <c r="G19" s="135">
        <v>0</v>
      </c>
      <c r="H19" s="135">
        <v>0</v>
      </c>
      <c r="I19" s="135">
        <v>0</v>
      </c>
      <c r="J19" s="136">
        <f>E19</f>
        <v>0</v>
      </c>
      <c r="K19" s="135">
        <v>0</v>
      </c>
      <c r="L19" s="135">
        <v>0</v>
      </c>
      <c r="M19" s="135">
        <v>0</v>
      </c>
      <c r="N19" s="135">
        <f t="shared" si="12"/>
        <v>0</v>
      </c>
      <c r="O19" s="135">
        <v>0</v>
      </c>
      <c r="P19" s="135"/>
      <c r="Q19" s="135">
        <v>0</v>
      </c>
      <c r="R19" s="135">
        <v>0</v>
      </c>
      <c r="S19" s="136">
        <f t="shared" si="1"/>
        <v>0</v>
      </c>
      <c r="T19" s="136">
        <f t="shared" si="2"/>
        <v>0</v>
      </c>
      <c r="X19" s="3"/>
    </row>
    <row r="20" spans="1:24">
      <c r="A20" s="131">
        <v>15</v>
      </c>
      <c r="B20" s="133" t="s">
        <v>75</v>
      </c>
      <c r="C20" s="135">
        <v>0</v>
      </c>
      <c r="D20" s="135">
        <v>0</v>
      </c>
      <c r="E20" s="135">
        <v>0</v>
      </c>
      <c r="F20" s="135">
        <v>0</v>
      </c>
      <c r="G20" s="135">
        <v>0</v>
      </c>
      <c r="H20" s="135">
        <v>0</v>
      </c>
      <c r="I20" s="135">
        <v>0</v>
      </c>
      <c r="J20" s="136">
        <f>SUM(C20:I20)</f>
        <v>0</v>
      </c>
      <c r="K20" s="135">
        <v>0</v>
      </c>
      <c r="L20" s="135">
        <v>0</v>
      </c>
      <c r="M20" s="135">
        <v>0</v>
      </c>
      <c r="N20" s="135">
        <v>0</v>
      </c>
      <c r="O20" s="135">
        <v>0</v>
      </c>
      <c r="P20" s="135"/>
      <c r="Q20" s="135">
        <v>0</v>
      </c>
      <c r="R20" s="135">
        <v>0</v>
      </c>
      <c r="S20" s="136">
        <f t="shared" si="1"/>
        <v>0</v>
      </c>
      <c r="T20" s="136">
        <f t="shared" si="2"/>
        <v>0</v>
      </c>
      <c r="X20" s="3"/>
    </row>
    <row r="21" spans="1:24">
      <c r="A21" s="131">
        <v>16</v>
      </c>
      <c r="B21" s="133" t="s">
        <v>76</v>
      </c>
      <c r="C21" s="135">
        <v>0</v>
      </c>
      <c r="D21" s="135">
        <v>0</v>
      </c>
      <c r="E21" s="135">
        <v>0</v>
      </c>
      <c r="F21" s="135">
        <v>0</v>
      </c>
      <c r="G21" s="135">
        <v>0</v>
      </c>
      <c r="H21" s="134">
        <v>0</v>
      </c>
      <c r="I21" s="135">
        <v>0</v>
      </c>
      <c r="J21" s="136">
        <f>SUM(C21:I21)</f>
        <v>0</v>
      </c>
      <c r="K21" s="135">
        <v>0</v>
      </c>
      <c r="L21" s="135">
        <v>0</v>
      </c>
      <c r="M21" s="135">
        <v>0</v>
      </c>
      <c r="N21" s="135">
        <v>0</v>
      </c>
      <c r="O21" s="135">
        <v>0</v>
      </c>
      <c r="P21" s="135"/>
      <c r="Q21" s="135">
        <v>0</v>
      </c>
      <c r="R21" s="135">
        <v>0</v>
      </c>
      <c r="S21" s="136">
        <f t="shared" si="1"/>
        <v>0</v>
      </c>
      <c r="T21" s="136">
        <f t="shared" si="2"/>
        <v>0</v>
      </c>
      <c r="X21" s="3"/>
    </row>
    <row r="22" spans="1:24">
      <c r="A22" s="131">
        <v>17</v>
      </c>
      <c r="B22" s="133" t="s">
        <v>77</v>
      </c>
      <c r="C22" s="134">
        <v>0</v>
      </c>
      <c r="D22" s="135">
        <v>0</v>
      </c>
      <c r="E22" s="134">
        <v>0</v>
      </c>
      <c r="F22" s="134">
        <v>0</v>
      </c>
      <c r="G22" s="134">
        <v>0</v>
      </c>
      <c r="H22" s="134">
        <v>0</v>
      </c>
      <c r="I22" s="134">
        <v>0</v>
      </c>
      <c r="J22" s="136">
        <f>SUM(C22:I22)</f>
        <v>0</v>
      </c>
      <c r="K22" s="135">
        <v>0</v>
      </c>
      <c r="L22" s="135">
        <v>0</v>
      </c>
      <c r="M22" s="135">
        <v>0</v>
      </c>
      <c r="N22" s="134">
        <v>0</v>
      </c>
      <c r="O22" s="135">
        <v>0</v>
      </c>
      <c r="P22" s="135"/>
      <c r="Q22" s="135">
        <v>0</v>
      </c>
      <c r="R22" s="134">
        <v>0</v>
      </c>
      <c r="S22" s="136">
        <f t="shared" si="1"/>
        <v>0</v>
      </c>
      <c r="T22" s="136">
        <f t="shared" si="2"/>
        <v>0</v>
      </c>
      <c r="X22" s="3"/>
    </row>
    <row r="23" spans="1:24">
      <c r="A23" s="131">
        <v>18</v>
      </c>
      <c r="B23" s="133" t="s">
        <v>78</v>
      </c>
      <c r="C23" s="135">
        <f>Introduction!D59</f>
        <v>0</v>
      </c>
      <c r="D23" s="135">
        <v>0</v>
      </c>
      <c r="E23" s="135">
        <v>0</v>
      </c>
      <c r="F23" s="135">
        <v>0</v>
      </c>
      <c r="G23" s="135">
        <v>0</v>
      </c>
      <c r="H23" s="135">
        <v>0</v>
      </c>
      <c r="I23" s="135">
        <v>0</v>
      </c>
      <c r="J23" s="136">
        <f>SUM(C23:I23)</f>
        <v>0</v>
      </c>
      <c r="K23" s="135">
        <v>0</v>
      </c>
      <c r="L23" s="135">
        <v>0</v>
      </c>
      <c r="M23" s="135">
        <v>0</v>
      </c>
      <c r="N23" s="135">
        <v>0</v>
      </c>
      <c r="O23" s="135">
        <v>0</v>
      </c>
      <c r="P23" s="135"/>
      <c r="Q23" s="135">
        <v>0</v>
      </c>
      <c r="R23" s="135">
        <v>0</v>
      </c>
      <c r="S23" s="136">
        <f t="shared" si="1"/>
        <v>0</v>
      </c>
      <c r="T23" s="136">
        <f>SUM(L23:S23)</f>
        <v>0</v>
      </c>
      <c r="X23" s="3"/>
    </row>
    <row r="24" spans="1:24">
      <c r="A24" s="132">
        <v>19</v>
      </c>
      <c r="B24" s="133" t="s">
        <v>78</v>
      </c>
      <c r="C24" s="134">
        <v>0</v>
      </c>
      <c r="D24" s="134">
        <v>0</v>
      </c>
      <c r="E24" s="134">
        <v>0</v>
      </c>
      <c r="F24" s="134">
        <v>0</v>
      </c>
      <c r="G24" s="134">
        <v>0</v>
      </c>
      <c r="H24" s="134">
        <v>0</v>
      </c>
      <c r="I24" s="134"/>
      <c r="J24" s="136">
        <f>SUM(C24:I24)</f>
        <v>0</v>
      </c>
      <c r="K24" s="135">
        <v>0</v>
      </c>
      <c r="L24" s="135">
        <v>0</v>
      </c>
      <c r="M24" s="135">
        <v>0</v>
      </c>
      <c r="N24" s="135">
        <v>0</v>
      </c>
      <c r="O24" s="135">
        <v>0</v>
      </c>
      <c r="P24" s="135"/>
      <c r="Q24" s="135">
        <v>0</v>
      </c>
      <c r="R24" s="135">
        <v>0</v>
      </c>
      <c r="S24" s="136">
        <f t="shared" si="1"/>
        <v>0</v>
      </c>
      <c r="T24" s="136">
        <f t="shared" si="2"/>
        <v>0</v>
      </c>
      <c r="X24" s="3"/>
    </row>
    <row r="25" spans="1:24" s="57" customFormat="1">
      <c r="A25" s="313" t="s">
        <v>79</v>
      </c>
      <c r="B25" s="313"/>
      <c r="C25" s="137">
        <f t="shared" ref="C25:T25" si="13">SUM(C6:C24)</f>
        <v>480000</v>
      </c>
      <c r="D25" s="137">
        <f t="shared" si="13"/>
        <v>0</v>
      </c>
      <c r="E25" s="137">
        <f t="shared" si="13"/>
        <v>0</v>
      </c>
      <c r="F25" s="137">
        <f t="shared" si="13"/>
        <v>0</v>
      </c>
      <c r="G25" s="137">
        <f t="shared" si="13"/>
        <v>0</v>
      </c>
      <c r="H25" s="137">
        <f t="shared" si="13"/>
        <v>0</v>
      </c>
      <c r="I25" s="137">
        <f t="shared" si="13"/>
        <v>0</v>
      </c>
      <c r="J25" s="137">
        <f t="shared" si="13"/>
        <v>480000</v>
      </c>
      <c r="K25" s="137">
        <f t="shared" si="13"/>
        <v>0</v>
      </c>
      <c r="L25" s="137">
        <f t="shared" si="13"/>
        <v>0</v>
      </c>
      <c r="M25" s="137">
        <f t="shared" si="13"/>
        <v>0</v>
      </c>
      <c r="N25" s="137">
        <f t="shared" si="13"/>
        <v>0</v>
      </c>
      <c r="O25" s="137">
        <f t="shared" si="13"/>
        <v>0</v>
      </c>
      <c r="P25" s="137">
        <f>SUM(P6:P24)</f>
        <v>0</v>
      </c>
      <c r="Q25" s="137">
        <f t="shared" si="13"/>
        <v>0</v>
      </c>
      <c r="R25" s="137">
        <f t="shared" si="13"/>
        <v>5000</v>
      </c>
      <c r="S25" s="137">
        <f t="shared" si="13"/>
        <v>5000</v>
      </c>
      <c r="T25" s="137">
        <f t="shared" si="13"/>
        <v>475000</v>
      </c>
      <c r="X25" s="58"/>
    </row>
    <row r="26" spans="1:24">
      <c r="A26" s="65"/>
      <c r="B26" s="65"/>
      <c r="C26" s="65"/>
      <c r="D26" s="65"/>
      <c r="E26" s="65"/>
      <c r="F26" s="65"/>
      <c r="G26" s="65"/>
      <c r="H26" s="65"/>
      <c r="I26" s="65"/>
      <c r="J26" s="65"/>
      <c r="K26" s="65"/>
      <c r="L26" s="65"/>
      <c r="M26" s="65"/>
      <c r="N26" s="65"/>
      <c r="O26" s="65"/>
      <c r="P26" s="65"/>
      <c r="Q26" s="65"/>
      <c r="R26" s="65"/>
      <c r="S26" s="65"/>
      <c r="T26" s="65"/>
      <c r="X26" s="3"/>
    </row>
    <row r="27" spans="1:24">
      <c r="A27" s="65"/>
      <c r="B27" s="309" t="s">
        <v>80</v>
      </c>
      <c r="C27" s="309"/>
      <c r="D27" s="309"/>
      <c r="E27" s="65"/>
      <c r="F27" s="65"/>
      <c r="G27" s="65"/>
      <c r="H27" s="65"/>
      <c r="I27" s="65"/>
      <c r="J27" s="65"/>
      <c r="K27" s="65"/>
      <c r="L27" s="65"/>
      <c r="M27" s="65"/>
      <c r="N27" s="65"/>
      <c r="O27" s="309" t="s">
        <v>81</v>
      </c>
      <c r="P27" s="309"/>
      <c r="Q27" s="309"/>
      <c r="R27" s="309"/>
      <c r="S27" s="309"/>
      <c r="T27" s="309"/>
      <c r="X27" s="3"/>
    </row>
    <row r="28" spans="1:24">
      <c r="A28" s="20"/>
      <c r="B28" s="3"/>
      <c r="C28" s="3"/>
      <c r="D28" s="3"/>
      <c r="E28" s="3"/>
      <c r="F28" s="3"/>
      <c r="G28" s="3"/>
      <c r="H28" s="3"/>
      <c r="I28" s="3"/>
      <c r="J28" s="3"/>
      <c r="K28" s="3"/>
      <c r="L28" s="3"/>
      <c r="M28" s="3"/>
      <c r="N28" s="3"/>
      <c r="O28" s="3"/>
      <c r="P28" s="3"/>
      <c r="Q28" s="3"/>
      <c r="R28" s="3"/>
      <c r="S28" s="3"/>
      <c r="T28" s="3"/>
      <c r="X28" s="3"/>
    </row>
    <row r="29" spans="1:24">
      <c r="A29"/>
      <c r="B29"/>
      <c r="C29"/>
      <c r="D29"/>
      <c r="E29"/>
      <c r="F29"/>
      <c r="G29"/>
      <c r="H29"/>
      <c r="I29"/>
      <c r="J29"/>
      <c r="K29"/>
      <c r="L29"/>
      <c r="M29"/>
      <c r="N29"/>
      <c r="O29"/>
      <c r="P29"/>
      <c r="Q29"/>
      <c r="R29"/>
      <c r="S29"/>
      <c r="T29"/>
      <c r="U29"/>
      <c r="V29"/>
      <c r="W29"/>
      <c r="X29"/>
    </row>
    <row r="30" spans="1:24">
      <c r="A30" s="21"/>
      <c r="B30" s="21"/>
      <c r="C30" s="21"/>
      <c r="D30" s="21"/>
      <c r="E30" s="21"/>
      <c r="F30" s="21"/>
      <c r="G30" s="21"/>
      <c r="H30" s="21"/>
      <c r="I30" s="21"/>
      <c r="J30" s="21"/>
      <c r="K30" s="21"/>
      <c r="L30" s="21"/>
      <c r="M30" s="21"/>
      <c r="N30" s="21"/>
      <c r="O30" s="21"/>
      <c r="P30" s="21"/>
      <c r="Q30" s="21"/>
      <c r="R30" s="21"/>
      <c r="S30" s="21"/>
      <c r="T30" s="21"/>
    </row>
    <row r="31" spans="1:24">
      <c r="A31" s="138" t="s">
        <v>347</v>
      </c>
      <c r="B31" s="21"/>
      <c r="C31" s="21"/>
      <c r="D31" s="21"/>
      <c r="E31" s="21"/>
      <c r="F31" s="21"/>
      <c r="G31" s="21"/>
      <c r="H31" s="21"/>
      <c r="I31" s="21"/>
      <c r="J31" s="21"/>
      <c r="K31" s="21"/>
      <c r="L31" s="21"/>
      <c r="M31" s="21"/>
      <c r="N31" s="21"/>
      <c r="O31" s="21"/>
      <c r="P31" s="21"/>
      <c r="Q31" s="21"/>
      <c r="R31" s="21"/>
      <c r="S31" s="21"/>
      <c r="T31" s="21"/>
    </row>
    <row r="32" spans="1:24">
      <c r="A32" s="21"/>
      <c r="B32" s="21"/>
      <c r="C32" s="21"/>
      <c r="D32" s="21"/>
      <c r="E32" s="21"/>
      <c r="F32" s="21"/>
      <c r="G32" s="21"/>
      <c r="H32" s="21"/>
      <c r="I32" s="21"/>
      <c r="J32" s="21"/>
      <c r="K32" s="21"/>
      <c r="L32" s="21"/>
      <c r="M32" s="21"/>
      <c r="N32" s="21"/>
      <c r="O32" s="21"/>
      <c r="P32" s="21"/>
      <c r="Q32" s="21"/>
      <c r="R32" s="21"/>
      <c r="S32" s="21"/>
      <c r="T32" s="21"/>
    </row>
  </sheetData>
  <sheetProtection password="C438" sheet="1" objects="1" scenarios="1" selectLockedCells="1"/>
  <mergeCells count="14">
    <mergeCell ref="B27:D27"/>
    <mergeCell ref="O27:T27"/>
    <mergeCell ref="A3:B3"/>
    <mergeCell ref="C3:H3"/>
    <mergeCell ref="J3:K3"/>
    <mergeCell ref="L3:O3"/>
    <mergeCell ref="P3:S3"/>
    <mergeCell ref="A25:B25"/>
    <mergeCell ref="A1:T1"/>
    <mergeCell ref="A2:C2"/>
    <mergeCell ref="D2:G2"/>
    <mergeCell ref="H2:K2"/>
    <mergeCell ref="L2:N2"/>
    <mergeCell ref="O2:S2"/>
  </mergeCells>
  <pageMargins left="0.25" right="0.2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sheetPr codeName="Sheet4"/>
  <dimension ref="A1:M98"/>
  <sheetViews>
    <sheetView workbookViewId="0">
      <selection activeCell="B7" sqref="B7:G7"/>
    </sheetView>
  </sheetViews>
  <sheetFormatPr defaultColWidth="0" defaultRowHeight="15"/>
  <cols>
    <col min="1" max="1" width="1.42578125" style="1" customWidth="1"/>
    <col min="2" max="2" width="9.140625" style="1" customWidth="1"/>
    <col min="3" max="3" width="9.85546875" style="1" customWidth="1"/>
    <col min="4" max="4" width="7.42578125" style="1" customWidth="1"/>
    <col min="5" max="5" width="9.140625" style="1" customWidth="1"/>
    <col min="6" max="6" width="6.42578125" style="1" customWidth="1"/>
    <col min="7" max="7" width="6" style="1" customWidth="1"/>
    <col min="8" max="8" width="6.5703125" style="1" customWidth="1"/>
    <col min="9" max="9" width="9" style="1" customWidth="1"/>
    <col min="10" max="10" width="8.7109375" style="1" customWidth="1"/>
    <col min="11" max="11" width="8.28515625" style="1" customWidth="1"/>
    <col min="12" max="12" width="9.7109375" style="1" customWidth="1"/>
    <col min="13" max="13" width="9.140625" style="1" customWidth="1"/>
    <col min="14" max="16384" width="9.140625" style="1" hidden="1"/>
  </cols>
  <sheetData>
    <row r="1" spans="2:12" ht="17.25">
      <c r="B1" s="317" t="s">
        <v>99</v>
      </c>
      <c r="C1" s="317"/>
      <c r="D1" s="317"/>
      <c r="E1" s="317"/>
      <c r="F1" s="317"/>
      <c r="G1" s="317"/>
      <c r="H1" s="317"/>
      <c r="I1" s="317"/>
      <c r="J1" s="317"/>
      <c r="K1" s="317"/>
      <c r="L1" s="317"/>
    </row>
    <row r="2" spans="2:12" ht="17.25">
      <c r="B2" s="24"/>
      <c r="C2" s="24"/>
      <c r="D2" s="24"/>
      <c r="E2" s="24"/>
      <c r="F2" s="24"/>
      <c r="G2" s="24"/>
      <c r="H2" s="24"/>
      <c r="I2" s="24"/>
      <c r="J2" s="24"/>
      <c r="K2" s="24"/>
      <c r="L2" s="24"/>
    </row>
    <row r="3" spans="2:12" ht="15.75">
      <c r="B3" s="318" t="s">
        <v>100</v>
      </c>
      <c r="C3" s="318"/>
      <c r="D3" s="318"/>
      <c r="E3" s="318"/>
      <c r="F3" s="318"/>
      <c r="G3" s="318"/>
      <c r="H3" s="318"/>
      <c r="I3" s="318"/>
      <c r="J3" s="318"/>
      <c r="K3" s="318"/>
      <c r="L3" s="318"/>
    </row>
    <row r="4" spans="2:12">
      <c r="B4" s="319" t="s">
        <v>101</v>
      </c>
      <c r="C4" s="319"/>
      <c r="D4" s="319"/>
      <c r="E4" s="319"/>
      <c r="F4" s="319"/>
      <c r="G4" s="319"/>
      <c r="H4" s="319"/>
      <c r="I4" s="319"/>
      <c r="J4" s="319"/>
      <c r="K4" s="319"/>
      <c r="L4" s="319"/>
    </row>
    <row r="5" spans="2:12">
      <c r="B5" s="25"/>
      <c r="C5" s="25"/>
      <c r="D5" s="25"/>
      <c r="E5" s="25"/>
      <c r="F5" s="25"/>
      <c r="G5" s="25"/>
      <c r="H5" s="25"/>
      <c r="I5" s="25"/>
      <c r="J5" s="25"/>
      <c r="K5" s="25"/>
      <c r="L5" s="25"/>
    </row>
    <row r="6" spans="2:12">
      <c r="B6" s="320" t="s">
        <v>102</v>
      </c>
      <c r="C6" s="320"/>
      <c r="D6" s="320"/>
      <c r="E6" s="320"/>
      <c r="F6" s="320"/>
      <c r="G6" s="320"/>
      <c r="H6" s="321" t="s">
        <v>103</v>
      </c>
      <c r="I6" s="322"/>
      <c r="J6" s="322"/>
      <c r="K6" s="322"/>
      <c r="L6" s="322"/>
    </row>
    <row r="7" spans="2:12">
      <c r="B7" s="254" t="str">
        <f>[1]Introduction!D28</f>
        <v>Shashi Parkash</v>
      </c>
      <c r="C7" s="255"/>
      <c r="D7" s="255"/>
      <c r="E7" s="255"/>
      <c r="F7" s="255"/>
      <c r="G7" s="255"/>
      <c r="H7" s="314" t="str">
        <f>[1]Introduction!D13</f>
        <v>Suresh Nimbiwal</v>
      </c>
      <c r="I7" s="315"/>
      <c r="J7" s="315"/>
      <c r="K7" s="315"/>
      <c r="L7" s="316"/>
    </row>
    <row r="8" spans="2:12">
      <c r="B8" s="254" t="str">
        <f>[1]Introduction!D29</f>
        <v>Principal</v>
      </c>
      <c r="C8" s="255"/>
      <c r="D8" s="255"/>
      <c r="E8" s="255"/>
      <c r="F8" s="255"/>
      <c r="G8" s="255"/>
      <c r="H8" s="26" t="str">
        <f>[1]Introduction!D14</f>
        <v>Lecturer in Mathematics</v>
      </c>
      <c r="I8" s="27"/>
      <c r="J8" s="27"/>
      <c r="K8" s="27"/>
      <c r="L8" s="28"/>
    </row>
    <row r="9" spans="2:12">
      <c r="B9" s="323" t="str">
        <f>[1]Introduction!D30</f>
        <v>GSSS Dhingsara</v>
      </c>
      <c r="C9" s="324"/>
      <c r="D9" s="324"/>
      <c r="E9" s="324"/>
      <c r="F9" s="324"/>
      <c r="G9" s="325"/>
      <c r="H9" s="326" t="str">
        <f>[1]Introduction!D16</f>
        <v>GSSS Bhattu Kalan</v>
      </c>
      <c r="I9" s="327"/>
      <c r="J9" s="327"/>
      <c r="K9" s="327"/>
      <c r="L9" s="328"/>
    </row>
    <row r="10" spans="2:12">
      <c r="B10" s="329" t="s">
        <v>104</v>
      </c>
      <c r="C10" s="329"/>
      <c r="D10" s="329"/>
      <c r="E10" s="329" t="s">
        <v>105</v>
      </c>
      <c r="F10" s="329"/>
      <c r="G10" s="329"/>
      <c r="H10" s="320" t="s">
        <v>106</v>
      </c>
      <c r="I10" s="320"/>
      <c r="J10" s="320"/>
      <c r="K10" s="320"/>
      <c r="L10" s="320"/>
    </row>
    <row r="11" spans="2:12">
      <c r="B11" s="330" t="str">
        <f>[1]Introduction!D31</f>
        <v>BCDEF9876K</v>
      </c>
      <c r="C11" s="330"/>
      <c r="D11" s="330"/>
      <c r="E11" s="330" t="str">
        <f>[1]Introduction!D32</f>
        <v>BSEPK5658K</v>
      </c>
      <c r="F11" s="330"/>
      <c r="G11" s="330"/>
      <c r="H11" s="330" t="str">
        <f>[1]Introduction!D17</f>
        <v>ABCDE1234F</v>
      </c>
      <c r="I11" s="330"/>
      <c r="J11" s="330"/>
      <c r="K11" s="330"/>
      <c r="L11" s="330"/>
    </row>
    <row r="12" spans="2:12">
      <c r="B12" s="331" t="s">
        <v>107</v>
      </c>
      <c r="C12" s="332"/>
      <c r="D12" s="332"/>
      <c r="E12" s="332"/>
      <c r="F12" s="332"/>
      <c r="G12" s="333"/>
      <c r="H12" s="320" t="s">
        <v>108</v>
      </c>
      <c r="I12" s="320"/>
      <c r="J12" s="320"/>
      <c r="K12" s="320" t="s">
        <v>109</v>
      </c>
      <c r="L12" s="320"/>
    </row>
    <row r="13" spans="2:12">
      <c r="B13" s="334" t="s">
        <v>110</v>
      </c>
      <c r="C13" s="335"/>
      <c r="D13" s="335"/>
      <c r="E13" s="335"/>
      <c r="F13" s="335"/>
      <c r="G13" s="336"/>
      <c r="H13" s="337" t="s">
        <v>111</v>
      </c>
      <c r="I13" s="337"/>
      <c r="J13" s="337"/>
      <c r="K13" s="4" t="s">
        <v>112</v>
      </c>
      <c r="L13" s="4" t="s">
        <v>113</v>
      </c>
    </row>
    <row r="14" spans="2:12">
      <c r="B14" s="334" t="s">
        <v>114</v>
      </c>
      <c r="C14" s="335"/>
      <c r="D14" s="335"/>
      <c r="E14" s="335"/>
      <c r="F14" s="335"/>
      <c r="G14" s="336"/>
      <c r="H14" s="337"/>
      <c r="I14" s="337"/>
      <c r="J14" s="337"/>
      <c r="K14" s="338">
        <v>42461</v>
      </c>
      <c r="L14" s="338">
        <v>42825</v>
      </c>
    </row>
    <row r="15" spans="2:12">
      <c r="B15" s="340" t="s">
        <v>115</v>
      </c>
      <c r="C15" s="341"/>
      <c r="D15" s="341"/>
      <c r="E15" s="341"/>
      <c r="F15" s="341"/>
      <c r="G15" s="342"/>
      <c r="H15" s="337"/>
      <c r="I15" s="337"/>
      <c r="J15" s="337"/>
      <c r="K15" s="339"/>
      <c r="L15" s="339"/>
    </row>
    <row r="16" spans="2:12">
      <c r="B16" s="29"/>
      <c r="C16" s="29"/>
      <c r="D16" s="29"/>
      <c r="E16" s="29"/>
      <c r="F16" s="29"/>
      <c r="G16" s="29"/>
      <c r="H16" s="30"/>
      <c r="I16" s="30"/>
      <c r="J16" s="30"/>
      <c r="K16" s="30"/>
      <c r="L16" s="30"/>
    </row>
    <row r="17" spans="2:12">
      <c r="B17" s="320" t="s">
        <v>116</v>
      </c>
      <c r="C17" s="320"/>
      <c r="D17" s="320"/>
      <c r="E17" s="320"/>
      <c r="F17" s="320"/>
      <c r="G17" s="320"/>
      <c r="H17" s="320"/>
      <c r="I17" s="320"/>
      <c r="J17" s="320"/>
      <c r="K17" s="320"/>
      <c r="L17" s="320"/>
    </row>
    <row r="18" spans="2:12">
      <c r="B18" s="4" t="s">
        <v>117</v>
      </c>
      <c r="C18" s="343" t="s">
        <v>118</v>
      </c>
      <c r="D18" s="343"/>
      <c r="E18" s="343"/>
      <c r="F18" s="343"/>
      <c r="G18" s="344" t="s">
        <v>119</v>
      </c>
      <c r="H18" s="344"/>
      <c r="I18" s="344"/>
      <c r="J18" s="343" t="s">
        <v>120</v>
      </c>
      <c r="K18" s="343"/>
      <c r="L18" s="343"/>
    </row>
    <row r="19" spans="2:12">
      <c r="B19" s="4" t="s">
        <v>121</v>
      </c>
      <c r="C19" s="345"/>
      <c r="D19" s="345"/>
      <c r="E19" s="345"/>
      <c r="F19" s="345"/>
      <c r="G19" s="345"/>
      <c r="H19" s="345"/>
      <c r="I19" s="345"/>
      <c r="J19" s="345"/>
      <c r="K19" s="345"/>
      <c r="L19" s="345"/>
    </row>
    <row r="20" spans="2:12">
      <c r="B20" s="4" t="s">
        <v>122</v>
      </c>
      <c r="C20" s="345"/>
      <c r="D20" s="345"/>
      <c r="E20" s="345"/>
      <c r="F20" s="345"/>
      <c r="G20" s="345"/>
      <c r="H20" s="345"/>
      <c r="I20" s="345"/>
      <c r="J20" s="345"/>
      <c r="K20" s="345"/>
      <c r="L20" s="345"/>
    </row>
    <row r="21" spans="2:12">
      <c r="B21" s="4" t="s">
        <v>123</v>
      </c>
      <c r="C21" s="345"/>
      <c r="D21" s="345"/>
      <c r="E21" s="345"/>
      <c r="F21" s="345"/>
      <c r="G21" s="345"/>
      <c r="H21" s="345"/>
      <c r="I21" s="345"/>
      <c r="J21" s="345"/>
      <c r="K21" s="345"/>
      <c r="L21" s="345"/>
    </row>
    <row r="22" spans="2:12">
      <c r="B22" s="4" t="s">
        <v>124</v>
      </c>
      <c r="C22" s="345"/>
      <c r="D22" s="345"/>
      <c r="E22" s="345"/>
      <c r="F22" s="345"/>
      <c r="G22" s="345"/>
      <c r="H22" s="345"/>
      <c r="I22" s="345"/>
      <c r="J22" s="345"/>
      <c r="K22" s="345"/>
      <c r="L22" s="345"/>
    </row>
    <row r="23" spans="2:12">
      <c r="C23" s="30"/>
      <c r="D23" s="30"/>
      <c r="E23" s="30"/>
      <c r="F23" s="30"/>
      <c r="G23" s="30"/>
      <c r="H23" s="30"/>
      <c r="I23" s="30"/>
      <c r="J23" s="30"/>
      <c r="K23" s="30"/>
      <c r="L23" s="30"/>
    </row>
    <row r="24" spans="2:12" ht="15.75">
      <c r="B24" s="318" t="s">
        <v>125</v>
      </c>
      <c r="C24" s="318"/>
      <c r="D24" s="318"/>
      <c r="E24" s="318"/>
      <c r="F24" s="318"/>
      <c r="G24" s="318"/>
      <c r="H24" s="318"/>
      <c r="I24" s="318"/>
      <c r="J24" s="318"/>
      <c r="K24" s="318"/>
      <c r="L24" s="318"/>
    </row>
    <row r="25" spans="2:12" ht="15.75">
      <c r="B25" s="31"/>
      <c r="C25" s="31"/>
      <c r="D25" s="31"/>
      <c r="E25" s="31"/>
      <c r="F25" s="31"/>
      <c r="G25" s="31"/>
      <c r="H25" s="31"/>
      <c r="I25" s="31"/>
      <c r="J25" s="31"/>
      <c r="K25" s="31"/>
      <c r="L25" s="31"/>
    </row>
    <row r="26" spans="2:12">
      <c r="B26" s="320" t="s">
        <v>126</v>
      </c>
      <c r="C26" s="320"/>
      <c r="D26" s="320"/>
      <c r="E26" s="320"/>
      <c r="F26" s="320"/>
      <c r="G26" s="320"/>
      <c r="H26" s="320"/>
      <c r="I26" s="320"/>
      <c r="J26" s="320"/>
      <c r="K26" s="320"/>
      <c r="L26" s="320"/>
    </row>
    <row r="27" spans="2:12">
      <c r="B27" s="32" t="s">
        <v>127</v>
      </c>
      <c r="C27" s="33"/>
      <c r="D27" s="33"/>
      <c r="E27" s="33"/>
      <c r="F27" s="33"/>
      <c r="G27" s="33"/>
      <c r="H27" s="33"/>
      <c r="I27" s="33"/>
      <c r="J27" s="34"/>
      <c r="K27" s="35"/>
      <c r="L27" s="36"/>
    </row>
    <row r="28" spans="2:12">
      <c r="B28" s="37"/>
      <c r="C28" s="22" t="s">
        <v>128</v>
      </c>
      <c r="D28" s="22"/>
      <c r="E28" s="22"/>
      <c r="F28" s="22"/>
      <c r="G28" s="22"/>
      <c r="H28" s="22"/>
      <c r="I28" s="22"/>
      <c r="J28" s="38">
        <f>'[1]Tax '!J5</f>
        <v>906532</v>
      </c>
      <c r="K28" s="39"/>
      <c r="L28" s="40"/>
    </row>
    <row r="29" spans="2:12">
      <c r="B29" s="37"/>
      <c r="C29" s="22" t="s">
        <v>129</v>
      </c>
      <c r="D29" s="22"/>
      <c r="E29" s="22"/>
      <c r="F29" s="22"/>
      <c r="G29" s="22"/>
      <c r="H29" s="22"/>
      <c r="I29" s="22"/>
      <c r="J29" s="38"/>
      <c r="K29" s="39"/>
      <c r="L29" s="40"/>
    </row>
    <row r="30" spans="2:12">
      <c r="B30" s="37"/>
      <c r="C30" s="22" t="s">
        <v>130</v>
      </c>
      <c r="D30" s="22"/>
      <c r="E30" s="22"/>
      <c r="F30" s="22"/>
      <c r="G30" s="22"/>
      <c r="H30" s="22"/>
      <c r="I30" s="22"/>
      <c r="J30" s="41">
        <v>0</v>
      </c>
      <c r="K30" s="39"/>
      <c r="L30" s="40"/>
    </row>
    <row r="31" spans="2:12">
      <c r="B31" s="37"/>
      <c r="C31" s="22" t="s">
        <v>131</v>
      </c>
      <c r="D31" s="22"/>
      <c r="E31" s="22"/>
      <c r="F31" s="22"/>
      <c r="G31" s="22"/>
      <c r="H31" s="22"/>
      <c r="I31" s="22"/>
      <c r="J31" s="38"/>
      <c r="K31" s="39"/>
      <c r="L31" s="40"/>
    </row>
    <row r="32" spans="2:12">
      <c r="B32" s="37"/>
      <c r="C32" s="22" t="s">
        <v>130</v>
      </c>
      <c r="D32" s="22"/>
      <c r="E32" s="22"/>
      <c r="F32" s="22"/>
      <c r="G32" s="22"/>
      <c r="H32" s="22"/>
      <c r="I32" s="22"/>
      <c r="J32" s="41">
        <v>0</v>
      </c>
      <c r="K32" s="39"/>
      <c r="L32" s="40"/>
    </row>
    <row r="33" spans="2:12">
      <c r="B33" s="37"/>
      <c r="C33" s="22" t="s">
        <v>132</v>
      </c>
      <c r="D33" s="22"/>
      <c r="E33" s="22"/>
      <c r="F33" s="22"/>
      <c r="G33" s="22"/>
      <c r="H33" s="22"/>
      <c r="I33" s="22"/>
      <c r="J33" s="38"/>
      <c r="K33" s="39">
        <f>J28+J30+J32</f>
        <v>906532</v>
      </c>
      <c r="L33" s="40"/>
    </row>
    <row r="34" spans="2:12">
      <c r="B34" s="37" t="s">
        <v>133</v>
      </c>
      <c r="C34" s="22"/>
      <c r="D34" s="22"/>
      <c r="E34" s="22"/>
      <c r="F34" s="22"/>
      <c r="G34" s="22"/>
      <c r="H34" s="22"/>
      <c r="I34" s="22"/>
      <c r="J34" s="38"/>
      <c r="K34" s="39"/>
      <c r="L34" s="40"/>
    </row>
    <row r="35" spans="2:12">
      <c r="B35" s="37"/>
      <c r="C35" s="22" t="s">
        <v>134</v>
      </c>
      <c r="D35" s="22"/>
      <c r="E35" s="22"/>
      <c r="F35" s="22"/>
      <c r="G35" s="22"/>
      <c r="H35" s="22"/>
      <c r="I35" s="22"/>
      <c r="J35" s="38">
        <f>'[1]Tax '!H8</f>
        <v>25116</v>
      </c>
      <c r="K35" s="39"/>
      <c r="L35" s="40"/>
    </row>
    <row r="36" spans="2:12">
      <c r="B36" s="37"/>
      <c r="C36" s="22" t="s">
        <v>135</v>
      </c>
      <c r="D36" s="22"/>
      <c r="E36" s="22"/>
      <c r="F36" s="22"/>
      <c r="G36" s="22"/>
      <c r="H36" s="22"/>
      <c r="I36" s="22"/>
      <c r="J36" s="41">
        <f>'[1]Tax '!H7+'[1]Tax '!H9+'[1]Tax '!H10</f>
        <v>0</v>
      </c>
      <c r="K36" s="39">
        <f>J35+J36</f>
        <v>25116</v>
      </c>
      <c r="L36" s="40"/>
    </row>
    <row r="37" spans="2:12">
      <c r="B37" s="37" t="s">
        <v>136</v>
      </c>
      <c r="C37" s="22"/>
      <c r="D37" s="22"/>
      <c r="E37" s="22"/>
      <c r="F37" s="22"/>
      <c r="G37" s="22"/>
      <c r="H37" s="22"/>
      <c r="I37" s="22"/>
      <c r="J37" s="38"/>
      <c r="K37" s="35">
        <f>K33-K36</f>
        <v>881416</v>
      </c>
      <c r="L37" s="40"/>
    </row>
    <row r="38" spans="2:12">
      <c r="B38" s="37" t="s">
        <v>137</v>
      </c>
      <c r="C38" s="22"/>
      <c r="D38" s="22"/>
      <c r="E38" s="22"/>
      <c r="F38" s="22"/>
      <c r="G38" s="22"/>
      <c r="H38" s="22"/>
      <c r="I38" s="22"/>
      <c r="J38" s="38"/>
      <c r="K38" s="39"/>
      <c r="L38" s="40"/>
    </row>
    <row r="39" spans="2:12">
      <c r="B39" s="37"/>
      <c r="C39" s="22" t="s">
        <v>138</v>
      </c>
      <c r="D39" s="22"/>
      <c r="E39" s="22"/>
      <c r="F39" s="22"/>
      <c r="G39" s="22"/>
      <c r="H39" s="22"/>
      <c r="I39" s="22"/>
      <c r="J39" s="42">
        <v>0</v>
      </c>
      <c r="K39" s="39"/>
      <c r="L39" s="40"/>
    </row>
    <row r="40" spans="2:12">
      <c r="B40" s="37"/>
      <c r="C40" s="22" t="s">
        <v>139</v>
      </c>
      <c r="D40" s="22"/>
      <c r="E40" s="22"/>
      <c r="F40" s="22"/>
      <c r="G40" s="22"/>
      <c r="H40" s="22"/>
      <c r="I40" s="22"/>
      <c r="J40" s="42">
        <v>0</v>
      </c>
      <c r="K40" s="39"/>
      <c r="L40" s="40"/>
    </row>
    <row r="41" spans="2:12">
      <c r="B41" s="37" t="s">
        <v>140</v>
      </c>
      <c r="C41" s="22"/>
      <c r="D41" s="22"/>
      <c r="E41" s="22"/>
      <c r="F41" s="22"/>
      <c r="G41" s="22"/>
      <c r="H41" s="22"/>
      <c r="I41" s="22"/>
      <c r="J41" s="38"/>
      <c r="K41" s="43">
        <f>J39+J40</f>
        <v>0</v>
      </c>
      <c r="L41" s="40"/>
    </row>
    <row r="42" spans="2:12">
      <c r="B42" s="37" t="s">
        <v>141</v>
      </c>
      <c r="C42" s="22"/>
      <c r="D42" s="22"/>
      <c r="E42" s="22"/>
      <c r="F42" s="22"/>
      <c r="G42" s="22"/>
      <c r="H42" s="22"/>
      <c r="I42" s="22"/>
      <c r="J42" s="38"/>
      <c r="K42" s="39"/>
      <c r="L42" s="40">
        <f>K37-K41</f>
        <v>881416</v>
      </c>
    </row>
    <row r="43" spans="2:12">
      <c r="B43" s="37" t="s">
        <v>142</v>
      </c>
      <c r="C43" s="22"/>
      <c r="D43" s="22"/>
      <c r="E43" s="22"/>
      <c r="F43" s="22"/>
      <c r="G43" s="22"/>
      <c r="H43" s="22"/>
      <c r="I43" s="22"/>
      <c r="J43" s="38"/>
      <c r="K43" s="39"/>
      <c r="L43" s="40"/>
    </row>
    <row r="44" spans="2:12">
      <c r="B44" s="37"/>
      <c r="C44" s="255" t="s">
        <v>143</v>
      </c>
      <c r="D44" s="255"/>
      <c r="E44" s="255"/>
      <c r="F44" s="255"/>
      <c r="G44" s="255"/>
      <c r="H44" s="22"/>
      <c r="I44" s="22"/>
      <c r="J44" s="38">
        <f>'[1]Tax '!J18</f>
        <v>0</v>
      </c>
      <c r="K44" s="39"/>
      <c r="L44" s="40"/>
    </row>
    <row r="45" spans="2:12">
      <c r="B45" s="37"/>
      <c r="C45" s="348"/>
      <c r="D45" s="348"/>
      <c r="E45" s="348"/>
      <c r="F45" s="348"/>
      <c r="G45" s="348"/>
      <c r="H45" s="22"/>
      <c r="I45" s="22"/>
      <c r="J45" s="41"/>
      <c r="K45" s="39"/>
      <c r="L45" s="43">
        <f>J44+J45</f>
        <v>0</v>
      </c>
    </row>
    <row r="46" spans="2:12">
      <c r="B46" s="44" t="s">
        <v>144</v>
      </c>
      <c r="C46" s="45"/>
      <c r="D46" s="45"/>
      <c r="E46" s="45"/>
      <c r="F46" s="45"/>
      <c r="G46" s="45"/>
      <c r="H46" s="45"/>
      <c r="I46" s="45"/>
      <c r="J46" s="43"/>
      <c r="K46" s="43"/>
      <c r="L46" s="46">
        <f>L42+L45</f>
        <v>881416</v>
      </c>
    </row>
    <row r="49" spans="2:12">
      <c r="B49" s="32" t="s">
        <v>145</v>
      </c>
      <c r="C49" s="33"/>
      <c r="D49" s="33"/>
      <c r="E49" s="33"/>
      <c r="F49" s="33"/>
      <c r="G49" s="33"/>
      <c r="H49" s="33"/>
      <c r="I49" s="33"/>
      <c r="J49" s="35"/>
      <c r="K49" s="35"/>
      <c r="L49" s="36">
        <f>L46</f>
        <v>881416</v>
      </c>
    </row>
    <row r="50" spans="2:12">
      <c r="B50" s="37" t="s">
        <v>146</v>
      </c>
      <c r="C50" s="22"/>
      <c r="D50" s="22"/>
      <c r="E50" s="22"/>
      <c r="F50" s="22"/>
      <c r="G50" s="22"/>
      <c r="H50" s="22"/>
      <c r="I50" s="22"/>
      <c r="J50" s="349" t="s">
        <v>147</v>
      </c>
      <c r="K50" s="349" t="s">
        <v>148</v>
      </c>
      <c r="L50" s="40"/>
    </row>
    <row r="51" spans="2:12">
      <c r="B51" s="37" t="s">
        <v>149</v>
      </c>
      <c r="C51" s="22"/>
      <c r="D51" s="22"/>
      <c r="E51" s="22"/>
      <c r="F51" s="22"/>
      <c r="G51" s="22"/>
      <c r="H51" s="22"/>
      <c r="I51" s="22"/>
      <c r="J51" s="349"/>
      <c r="K51" s="349"/>
      <c r="L51" s="40"/>
    </row>
    <row r="52" spans="2:12">
      <c r="B52" s="37"/>
      <c r="C52" s="22" t="s">
        <v>150</v>
      </c>
      <c r="D52" s="22"/>
      <c r="E52" s="22"/>
      <c r="F52" s="22"/>
      <c r="G52" s="22"/>
      <c r="H52" s="350" t="s">
        <v>151</v>
      </c>
      <c r="I52" s="351"/>
      <c r="J52" s="39"/>
      <c r="K52" s="39"/>
      <c r="L52" s="40"/>
    </row>
    <row r="53" spans="2:12">
      <c r="B53" s="37"/>
      <c r="C53" s="22" t="s">
        <v>152</v>
      </c>
      <c r="D53" s="22"/>
      <c r="E53" s="22"/>
      <c r="F53" s="22"/>
      <c r="G53" s="22"/>
      <c r="H53" s="346">
        <f>'[1]Tax '!H21</f>
        <v>96000</v>
      </c>
      <c r="I53" s="347"/>
      <c r="J53" s="39"/>
      <c r="K53" s="39"/>
      <c r="L53" s="40"/>
    </row>
    <row r="54" spans="2:12">
      <c r="B54" s="37"/>
      <c r="C54" s="22" t="s">
        <v>153</v>
      </c>
      <c r="D54" s="22"/>
      <c r="E54" s="22"/>
      <c r="F54" s="22"/>
      <c r="G54" s="22"/>
      <c r="H54" s="346">
        <f>'[1]Tax '!H22</f>
        <v>720</v>
      </c>
      <c r="I54" s="347"/>
      <c r="J54" s="39"/>
      <c r="K54" s="39"/>
      <c r="L54" s="40"/>
    </row>
    <row r="55" spans="2:12">
      <c r="B55" s="37"/>
      <c r="C55" s="22" t="s">
        <v>154</v>
      </c>
      <c r="D55" s="22"/>
      <c r="E55" s="22"/>
      <c r="F55" s="22"/>
      <c r="G55" s="22"/>
      <c r="H55" s="346">
        <f>'[1]Tax '!H23</f>
        <v>50000</v>
      </c>
      <c r="I55" s="347"/>
      <c r="J55" s="39"/>
      <c r="K55" s="39"/>
      <c r="L55" s="40"/>
    </row>
    <row r="56" spans="2:12">
      <c r="B56" s="37"/>
      <c r="C56" s="22" t="s">
        <v>155</v>
      </c>
      <c r="D56" s="22"/>
      <c r="E56" s="22"/>
      <c r="F56" s="22"/>
      <c r="G56" s="22"/>
      <c r="H56" s="346">
        <f>'[1]Tax '!H24</f>
        <v>0</v>
      </c>
      <c r="I56" s="347"/>
      <c r="J56" s="39"/>
      <c r="K56" s="39"/>
      <c r="L56" s="40"/>
    </row>
    <row r="57" spans="2:12">
      <c r="B57" s="37"/>
      <c r="C57" s="22" t="s">
        <v>156</v>
      </c>
      <c r="D57" s="22"/>
      <c r="E57" s="22"/>
      <c r="F57" s="22"/>
      <c r="G57" s="22"/>
      <c r="H57" s="346">
        <f>'[1]Tax '!H25</f>
        <v>0</v>
      </c>
      <c r="I57" s="347"/>
      <c r="J57" s="39"/>
      <c r="K57" s="39"/>
      <c r="L57" s="40"/>
    </row>
    <row r="58" spans="2:12">
      <c r="B58" s="37"/>
      <c r="C58" s="22" t="s">
        <v>157</v>
      </c>
      <c r="D58" s="22"/>
      <c r="E58" s="22"/>
      <c r="F58" s="22"/>
      <c r="G58" s="22"/>
      <c r="H58" s="346">
        <f>'[1]Tax '!H26</f>
        <v>30000</v>
      </c>
      <c r="I58" s="347"/>
      <c r="J58" s="39"/>
      <c r="K58" s="39"/>
      <c r="L58" s="40"/>
    </row>
    <row r="59" spans="2:12">
      <c r="B59" s="37"/>
      <c r="C59" s="47" t="s">
        <v>158</v>
      </c>
      <c r="D59" s="22"/>
      <c r="E59" s="22"/>
      <c r="F59" s="22"/>
      <c r="G59" s="22"/>
      <c r="H59" s="346">
        <f>'[1]Tax '!H27</f>
        <v>0</v>
      </c>
      <c r="I59" s="347"/>
      <c r="J59" s="39"/>
      <c r="K59" s="39"/>
      <c r="L59" s="40"/>
    </row>
    <row r="60" spans="2:12">
      <c r="B60" s="37"/>
      <c r="C60" s="47" t="s">
        <v>159</v>
      </c>
      <c r="D60" s="22"/>
      <c r="E60" s="22"/>
      <c r="F60" s="22"/>
      <c r="G60" s="22"/>
      <c r="H60" s="346">
        <f>'[1]Tax '!H28</f>
        <v>0</v>
      </c>
      <c r="I60" s="347"/>
      <c r="J60" s="39"/>
      <c r="K60" s="39"/>
      <c r="L60" s="40"/>
    </row>
    <row r="61" spans="2:12">
      <c r="B61" s="37"/>
      <c r="C61" s="47" t="s">
        <v>160</v>
      </c>
      <c r="D61" s="22"/>
      <c r="E61" s="22"/>
      <c r="F61" s="22"/>
      <c r="G61" s="22"/>
      <c r="H61" s="346">
        <f>'[1]Tax '!H32</f>
        <v>0</v>
      </c>
      <c r="I61" s="347"/>
      <c r="J61" s="39"/>
      <c r="K61" s="39"/>
      <c r="L61" s="40"/>
    </row>
    <row r="62" spans="2:12">
      <c r="B62" s="37"/>
      <c r="C62" s="22" t="s">
        <v>161</v>
      </c>
      <c r="D62" s="22"/>
      <c r="E62" s="22"/>
      <c r="F62" s="22"/>
      <c r="G62" s="22"/>
      <c r="H62" s="346">
        <f>'[1]Tax '!H33</f>
        <v>0</v>
      </c>
      <c r="I62" s="347"/>
      <c r="J62" s="39">
        <f>SUM(H53:I62)</f>
        <v>176720</v>
      </c>
      <c r="K62" s="39">
        <f>IF(J62&gt;150000, 150000, J62)</f>
        <v>150000</v>
      </c>
      <c r="L62" s="40"/>
    </row>
    <row r="63" spans="2:12">
      <c r="B63" s="37" t="s">
        <v>162</v>
      </c>
      <c r="C63" s="22"/>
      <c r="D63" s="22"/>
      <c r="E63" s="22"/>
      <c r="F63" s="22"/>
      <c r="G63" s="22"/>
      <c r="H63" s="22"/>
      <c r="I63" s="22"/>
      <c r="J63" s="39"/>
      <c r="K63" s="39"/>
      <c r="L63" s="40"/>
    </row>
    <row r="64" spans="2:12">
      <c r="B64" s="37" t="s">
        <v>163</v>
      </c>
      <c r="C64" s="22"/>
      <c r="D64" s="22"/>
      <c r="E64" s="22"/>
      <c r="F64" s="22"/>
      <c r="G64" s="22"/>
      <c r="H64" s="22"/>
      <c r="I64" s="22"/>
      <c r="J64" s="39"/>
      <c r="K64" s="39"/>
      <c r="L64" s="40"/>
    </row>
    <row r="65" spans="2:12">
      <c r="B65" s="37" t="s">
        <v>164</v>
      </c>
      <c r="C65" s="22"/>
      <c r="D65" s="22"/>
      <c r="E65" s="22"/>
      <c r="F65" s="22"/>
      <c r="G65" s="22"/>
      <c r="H65" s="22"/>
      <c r="I65" s="22"/>
      <c r="J65" s="349" t="s">
        <v>165</v>
      </c>
      <c r="K65" s="349" t="s">
        <v>148</v>
      </c>
      <c r="L65" s="40"/>
    </row>
    <row r="66" spans="2:12">
      <c r="B66" s="37"/>
      <c r="C66" s="22"/>
      <c r="D66" s="22"/>
      <c r="E66" s="22"/>
      <c r="F66" s="22"/>
      <c r="G66" s="22"/>
      <c r="H66" s="350" t="s">
        <v>147</v>
      </c>
      <c r="I66" s="351"/>
      <c r="J66" s="349"/>
      <c r="K66" s="349"/>
      <c r="L66" s="40"/>
    </row>
    <row r="67" spans="2:12">
      <c r="B67" s="37"/>
      <c r="C67" s="22" t="s">
        <v>166</v>
      </c>
      <c r="D67" s="10" t="s">
        <v>167</v>
      </c>
      <c r="E67" s="22"/>
      <c r="F67" s="22"/>
      <c r="G67" s="22"/>
      <c r="H67" s="350"/>
      <c r="I67" s="351"/>
      <c r="J67" s="38">
        <f>[1]Deductions!L29</f>
        <v>0</v>
      </c>
      <c r="K67" s="38">
        <f>[1]Deductions!M29</f>
        <v>0</v>
      </c>
      <c r="L67" s="40"/>
    </row>
    <row r="68" spans="2:12">
      <c r="B68" s="37"/>
      <c r="C68" s="22" t="s">
        <v>168</v>
      </c>
      <c r="D68" s="10" t="s">
        <v>169</v>
      </c>
      <c r="E68" s="22"/>
      <c r="F68" s="22"/>
      <c r="G68" s="22"/>
      <c r="H68" s="350"/>
      <c r="I68" s="351"/>
      <c r="J68" s="38">
        <f>[1]Deductions!L34</f>
        <v>0</v>
      </c>
      <c r="K68" s="38">
        <f>[1]Deductions!M34</f>
        <v>0</v>
      </c>
      <c r="L68" s="40"/>
    </row>
    <row r="69" spans="2:12">
      <c r="B69" s="37"/>
      <c r="C69" s="22" t="s">
        <v>170</v>
      </c>
      <c r="D69" s="10" t="s">
        <v>171</v>
      </c>
      <c r="E69" s="22"/>
      <c r="F69" s="22"/>
      <c r="G69" s="22"/>
      <c r="H69" s="350"/>
      <c r="I69" s="351"/>
      <c r="J69" s="38">
        <f>SUM([1]Deductions!L35:L46)</f>
        <v>0</v>
      </c>
      <c r="K69" s="38">
        <f>SUM([1]Deductions!M35:M46)</f>
        <v>0</v>
      </c>
      <c r="L69" s="40"/>
    </row>
    <row r="70" spans="2:12">
      <c r="B70" s="37"/>
      <c r="C70" s="22" t="s">
        <v>172</v>
      </c>
      <c r="D70" s="10" t="s">
        <v>173</v>
      </c>
      <c r="E70" s="22"/>
      <c r="F70" s="22"/>
      <c r="G70" s="22"/>
      <c r="H70" s="350"/>
      <c r="I70" s="351"/>
      <c r="J70" s="38">
        <f>[1]Deductions!L50</f>
        <v>0</v>
      </c>
      <c r="K70" s="38">
        <f>[1]Deductions!M50</f>
        <v>0</v>
      </c>
      <c r="L70" s="40"/>
    </row>
    <row r="71" spans="2:12">
      <c r="B71" s="37"/>
      <c r="C71" s="22" t="s">
        <v>174</v>
      </c>
      <c r="D71" s="10" t="s">
        <v>175</v>
      </c>
      <c r="E71" s="22"/>
      <c r="F71" s="22"/>
      <c r="G71" s="22"/>
      <c r="H71" s="350"/>
      <c r="I71" s="351"/>
      <c r="J71" s="38">
        <f>SUM([1]Deductions!L48, [1]Deductions!L51:L53)</f>
        <v>0</v>
      </c>
      <c r="K71" s="38">
        <f>SUM([1]Deductions!M48, [1]Deductions!M51:M53)</f>
        <v>0</v>
      </c>
      <c r="L71" s="40"/>
    </row>
    <row r="72" spans="2:12">
      <c r="B72" s="37" t="s">
        <v>176</v>
      </c>
      <c r="C72" s="22"/>
      <c r="D72" s="22"/>
      <c r="E72" s="22"/>
      <c r="F72" s="22"/>
      <c r="G72" s="22"/>
      <c r="H72" s="22"/>
      <c r="I72" s="22"/>
      <c r="J72" s="39"/>
      <c r="K72" s="39"/>
      <c r="L72" s="40">
        <f>K62+K67+K68+K69+K70+K71</f>
        <v>150000</v>
      </c>
    </row>
    <row r="73" spans="2:12">
      <c r="B73" s="37" t="s">
        <v>177</v>
      </c>
      <c r="C73" s="22"/>
      <c r="D73" s="22"/>
      <c r="E73" s="22"/>
      <c r="F73" s="22"/>
      <c r="G73" s="22"/>
      <c r="H73" s="22"/>
      <c r="I73" s="22"/>
      <c r="J73" s="39"/>
      <c r="K73" s="39"/>
      <c r="L73" s="4">
        <f>L49-L72</f>
        <v>731416</v>
      </c>
    </row>
    <row r="74" spans="2:12">
      <c r="B74" s="37" t="s">
        <v>178</v>
      </c>
      <c r="C74" s="22"/>
      <c r="D74" s="22"/>
      <c r="E74" s="22"/>
      <c r="F74" s="22"/>
      <c r="G74" s="22"/>
      <c r="H74" s="22"/>
      <c r="I74" s="22"/>
      <c r="J74" s="39"/>
      <c r="K74" s="39"/>
      <c r="L74" s="48">
        <f>'[1]Tax '!J48</f>
        <v>58784</v>
      </c>
    </row>
    <row r="75" spans="2:12">
      <c r="B75" s="37" t="s">
        <v>179</v>
      </c>
      <c r="C75" s="22"/>
      <c r="D75" s="22"/>
      <c r="E75" s="22"/>
      <c r="F75" s="22"/>
      <c r="G75" s="22"/>
      <c r="H75" s="22"/>
      <c r="I75" s="22"/>
      <c r="J75" s="39"/>
      <c r="K75" s="39"/>
      <c r="L75" s="48">
        <f>'[1]Tax '!J49</f>
        <v>1764</v>
      </c>
    </row>
    <row r="76" spans="2:12">
      <c r="B76" s="37" t="s">
        <v>180</v>
      </c>
      <c r="C76" s="22"/>
      <c r="D76" s="22"/>
      <c r="E76" s="22"/>
      <c r="F76" s="22"/>
      <c r="G76" s="22"/>
      <c r="H76" s="22"/>
      <c r="I76" s="22"/>
      <c r="J76" s="39"/>
      <c r="K76" s="39"/>
      <c r="L76" s="40">
        <f>L74+L75</f>
        <v>60548</v>
      </c>
    </row>
    <row r="77" spans="2:12">
      <c r="B77" s="37" t="s">
        <v>181</v>
      </c>
      <c r="C77" s="22"/>
      <c r="D77" s="22"/>
      <c r="E77" s="22"/>
      <c r="F77" s="22"/>
      <c r="G77" s="22"/>
      <c r="H77" s="22"/>
      <c r="I77" s="22"/>
      <c r="J77" s="39"/>
      <c r="K77" s="39"/>
      <c r="L77" s="49">
        <v>0</v>
      </c>
    </row>
    <row r="78" spans="2:12">
      <c r="B78" s="44" t="s">
        <v>182</v>
      </c>
      <c r="C78" s="45"/>
      <c r="D78" s="45"/>
      <c r="E78" s="45"/>
      <c r="F78" s="45"/>
      <c r="G78" s="45"/>
      <c r="H78" s="45"/>
      <c r="I78" s="45"/>
      <c r="J78" s="43"/>
      <c r="K78" s="43"/>
      <c r="L78" s="46">
        <f>L76-L77</f>
        <v>60548</v>
      </c>
    </row>
    <row r="80" spans="2:12">
      <c r="B80" s="1" t="s">
        <v>183</v>
      </c>
    </row>
    <row r="81" spans="2:12">
      <c r="B81" s="50" t="s">
        <v>90</v>
      </c>
      <c r="C81" s="332" t="str">
        <f>B7</f>
        <v>Shashi Parkash</v>
      </c>
      <c r="D81" s="332"/>
      <c r="E81" s="332"/>
      <c r="F81" s="33" t="s">
        <v>184</v>
      </c>
      <c r="G81" s="33"/>
      <c r="H81" s="33"/>
      <c r="I81" s="51" t="str">
        <f>B8</f>
        <v>Principal</v>
      </c>
      <c r="J81" s="33" t="s">
        <v>185</v>
      </c>
      <c r="K81" s="33"/>
      <c r="L81" s="36"/>
    </row>
    <row r="82" spans="2:12">
      <c r="B82" s="37" t="s">
        <v>186</v>
      </c>
      <c r="C82" s="52">
        <f>L78</f>
        <v>60548</v>
      </c>
      <c r="D82" s="22" t="s">
        <v>187</v>
      </c>
      <c r="E82" s="53"/>
      <c r="F82" s="53"/>
      <c r="G82" s="53"/>
      <c r="H82" s="53"/>
      <c r="I82" s="53"/>
      <c r="J82" s="53"/>
      <c r="K82" s="53"/>
      <c r="L82" s="40" t="s">
        <v>188</v>
      </c>
    </row>
    <row r="83" spans="2:12">
      <c r="B83" s="37" t="s">
        <v>189</v>
      </c>
      <c r="C83" s="22"/>
      <c r="D83" s="22"/>
      <c r="E83" s="22"/>
      <c r="F83" s="22"/>
      <c r="G83" s="22"/>
      <c r="H83" s="22"/>
      <c r="I83" s="22"/>
      <c r="J83" s="22"/>
      <c r="K83" s="22"/>
      <c r="L83" s="40"/>
    </row>
    <row r="84" spans="2:12">
      <c r="B84" s="37" t="s">
        <v>190</v>
      </c>
      <c r="C84" s="22"/>
      <c r="D84" s="22"/>
      <c r="E84" s="22"/>
      <c r="F84" s="22"/>
      <c r="G84" s="22"/>
      <c r="H84" s="22"/>
      <c r="I84" s="22"/>
      <c r="J84" s="22"/>
      <c r="K84" s="22"/>
      <c r="L84" s="40"/>
    </row>
    <row r="85" spans="2:12">
      <c r="B85" s="37" t="s">
        <v>191</v>
      </c>
      <c r="C85" s="22"/>
      <c r="D85" s="22"/>
      <c r="E85" s="22"/>
      <c r="F85" s="22"/>
      <c r="G85" s="22"/>
      <c r="H85" s="22"/>
      <c r="I85" s="22"/>
      <c r="J85" s="22"/>
      <c r="K85" s="22"/>
      <c r="L85" s="40"/>
    </row>
    <row r="86" spans="2:12">
      <c r="B86" s="37"/>
      <c r="C86" s="22"/>
      <c r="D86" s="22"/>
      <c r="E86" s="22"/>
      <c r="F86" s="22"/>
      <c r="G86" s="22"/>
      <c r="H86" s="22"/>
      <c r="I86" s="22"/>
      <c r="J86" s="22"/>
      <c r="K86" s="22"/>
      <c r="L86" s="40"/>
    </row>
    <row r="87" spans="2:12">
      <c r="B87" s="37"/>
      <c r="C87" s="22"/>
      <c r="D87" s="22"/>
      <c r="E87" s="22"/>
      <c r="F87" s="22"/>
      <c r="G87" s="22"/>
      <c r="H87" s="22"/>
      <c r="I87" s="22"/>
      <c r="J87" s="22"/>
      <c r="K87" s="22"/>
      <c r="L87" s="40"/>
    </row>
    <row r="88" spans="2:12">
      <c r="B88" s="37"/>
      <c r="C88" s="22"/>
      <c r="D88" s="22"/>
      <c r="E88" s="22"/>
      <c r="F88" s="22"/>
      <c r="G88" s="22" t="s">
        <v>192</v>
      </c>
      <c r="H88" s="22"/>
      <c r="I88" s="22"/>
      <c r="J88" s="22"/>
      <c r="K88" s="22"/>
      <c r="L88" s="40"/>
    </row>
    <row r="89" spans="2:12">
      <c r="B89" s="37" t="s">
        <v>193</v>
      </c>
      <c r="C89" s="22" t="str">
        <f>'[1]Tax '!D58</f>
        <v>GSSS Bhattu Kalan</v>
      </c>
      <c r="D89" s="22"/>
      <c r="E89" s="22"/>
      <c r="F89" s="22"/>
      <c r="G89" s="22" t="s">
        <v>194</v>
      </c>
      <c r="H89" s="22"/>
      <c r="I89" s="335" t="str">
        <f>B7</f>
        <v>Shashi Parkash</v>
      </c>
      <c r="J89" s="335"/>
      <c r="K89" s="335"/>
      <c r="L89" s="40"/>
    </row>
    <row r="90" spans="2:12">
      <c r="B90" s="37" t="s">
        <v>195</v>
      </c>
      <c r="C90" s="23">
        <f ca="1">NOW()</f>
        <v>43117.898000694448</v>
      </c>
      <c r="D90" s="22"/>
      <c r="E90" s="22"/>
      <c r="F90" s="22"/>
      <c r="G90" s="22" t="s">
        <v>196</v>
      </c>
      <c r="H90" s="22"/>
      <c r="I90" s="335" t="str">
        <f>B8</f>
        <v>Principal</v>
      </c>
      <c r="J90" s="335"/>
      <c r="K90" s="335"/>
      <c r="L90" s="40"/>
    </row>
    <row r="91" spans="2:12">
      <c r="B91" s="44"/>
      <c r="C91" s="45"/>
      <c r="D91" s="45"/>
      <c r="E91" s="45"/>
      <c r="F91" s="45"/>
      <c r="G91" s="45"/>
      <c r="H91" s="45"/>
      <c r="I91" s="45"/>
      <c r="J91" s="45"/>
      <c r="K91" s="45"/>
      <c r="L91" s="46"/>
    </row>
    <row r="92" spans="2:12">
      <c r="B92" s="54" t="s">
        <v>197</v>
      </c>
    </row>
    <row r="93" spans="2:12">
      <c r="B93" s="55" t="s">
        <v>198</v>
      </c>
    </row>
    <row r="94" spans="2:12">
      <c r="B94" s="54" t="s">
        <v>199</v>
      </c>
    </row>
    <row r="95" spans="2:12">
      <c r="B95" s="54" t="s">
        <v>200</v>
      </c>
      <c r="C95" s="54"/>
    </row>
    <row r="96" spans="2:12">
      <c r="B96" s="54" t="s">
        <v>201</v>
      </c>
      <c r="C96" s="54"/>
    </row>
    <row r="97" spans="2:9">
      <c r="B97" s="54" t="s">
        <v>202</v>
      </c>
      <c r="C97" s="54"/>
    </row>
    <row r="98" spans="2:9">
      <c r="B98" s="56" t="s">
        <v>203</v>
      </c>
      <c r="C98" s="56"/>
      <c r="D98" s="57"/>
      <c r="I98" s="54"/>
    </row>
  </sheetData>
  <mergeCells count="69">
    <mergeCell ref="I90:K90"/>
    <mergeCell ref="H68:I68"/>
    <mergeCell ref="H69:I69"/>
    <mergeCell ref="H70:I70"/>
    <mergeCell ref="H71:I71"/>
    <mergeCell ref="C81:E81"/>
    <mergeCell ref="I89:K89"/>
    <mergeCell ref="H61:I61"/>
    <mergeCell ref="H62:I62"/>
    <mergeCell ref="J65:J66"/>
    <mergeCell ref="K65:K66"/>
    <mergeCell ref="H66:I66"/>
    <mergeCell ref="H67:I67"/>
    <mergeCell ref="H60:I60"/>
    <mergeCell ref="C45:G45"/>
    <mergeCell ref="J50:J51"/>
    <mergeCell ref="K50:K51"/>
    <mergeCell ref="H52:I52"/>
    <mergeCell ref="H53:I53"/>
    <mergeCell ref="H54:I54"/>
    <mergeCell ref="H55:I55"/>
    <mergeCell ref="H56:I56"/>
    <mergeCell ref="H57:I57"/>
    <mergeCell ref="H58:I58"/>
    <mergeCell ref="H59:I59"/>
    <mergeCell ref="C44:G44"/>
    <mergeCell ref="C20:F20"/>
    <mergeCell ref="G20:I20"/>
    <mergeCell ref="J20:L20"/>
    <mergeCell ref="C21:F21"/>
    <mergeCell ref="G21:I21"/>
    <mergeCell ref="J21:L21"/>
    <mergeCell ref="C22:F22"/>
    <mergeCell ref="G22:I22"/>
    <mergeCell ref="J22:L22"/>
    <mergeCell ref="B24:L24"/>
    <mergeCell ref="B26:L26"/>
    <mergeCell ref="B17:L17"/>
    <mergeCell ref="C18:F18"/>
    <mergeCell ref="G18:I18"/>
    <mergeCell ref="J18:L18"/>
    <mergeCell ref="C19:F19"/>
    <mergeCell ref="G19:I19"/>
    <mergeCell ref="J19:L19"/>
    <mergeCell ref="B13:G13"/>
    <mergeCell ref="H13:J15"/>
    <mergeCell ref="B14:G14"/>
    <mergeCell ref="K14:K15"/>
    <mergeCell ref="L14:L15"/>
    <mergeCell ref="B15:G15"/>
    <mergeCell ref="B11:D11"/>
    <mergeCell ref="E11:G11"/>
    <mergeCell ref="H11:L11"/>
    <mergeCell ref="B12:G12"/>
    <mergeCell ref="H12:J12"/>
    <mergeCell ref="K12:L12"/>
    <mergeCell ref="B8:G8"/>
    <mergeCell ref="B9:G9"/>
    <mergeCell ref="H9:L9"/>
    <mergeCell ref="B10:D10"/>
    <mergeCell ref="E10:G10"/>
    <mergeCell ref="H10:L10"/>
    <mergeCell ref="B7:G7"/>
    <mergeCell ref="H7:L7"/>
    <mergeCell ref="B1:L1"/>
    <mergeCell ref="B3:L3"/>
    <mergeCell ref="B4:L4"/>
    <mergeCell ref="B6:G6"/>
    <mergeCell ref="H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5"/>
  <dimension ref="A1:K96"/>
  <sheetViews>
    <sheetView workbookViewId="0">
      <selection activeCell="G11" sqref="G11"/>
    </sheetView>
  </sheetViews>
  <sheetFormatPr defaultRowHeight="15"/>
  <sheetData>
    <row r="1" spans="1:11" ht="18">
      <c r="A1" s="371" t="s">
        <v>321</v>
      </c>
      <c r="B1" s="371"/>
      <c r="C1" s="371"/>
      <c r="D1" s="371"/>
      <c r="E1" s="371"/>
      <c r="F1" s="371"/>
      <c r="G1" s="371"/>
      <c r="H1" s="371"/>
      <c r="I1" s="371"/>
      <c r="J1" s="371"/>
      <c r="K1" s="371"/>
    </row>
    <row r="2" spans="1:11">
      <c r="A2" s="353" t="s">
        <v>239</v>
      </c>
      <c r="B2" s="353"/>
      <c r="C2" s="353"/>
      <c r="D2" s="353"/>
      <c r="E2" s="353"/>
      <c r="F2" s="353"/>
      <c r="G2" s="353"/>
      <c r="H2" s="353"/>
      <c r="I2" s="353"/>
      <c r="J2" s="353"/>
      <c r="K2" s="74"/>
    </row>
    <row r="3" spans="1:11">
      <c r="A3" s="366" t="s">
        <v>240</v>
      </c>
      <c r="B3" s="366"/>
      <c r="C3" s="366"/>
      <c r="D3" s="366"/>
      <c r="E3" s="366" t="str">
        <f>Introduction!D16</f>
        <v>Mrs. Saroj Nimbiwal</v>
      </c>
      <c r="F3" s="366"/>
      <c r="G3" s="366"/>
      <c r="H3" s="366"/>
      <c r="I3" s="366"/>
      <c r="J3" s="366"/>
      <c r="K3" s="62"/>
    </row>
    <row r="4" spans="1:11">
      <c r="A4" s="366" t="s">
        <v>38</v>
      </c>
      <c r="B4" s="366"/>
      <c r="C4" s="366"/>
      <c r="D4" s="366"/>
      <c r="E4" s="366" t="str">
        <f>Introduction!D17</f>
        <v>Ex. Computer Teacher</v>
      </c>
      <c r="F4" s="366"/>
      <c r="G4" s="366"/>
      <c r="H4" s="366"/>
      <c r="I4" s="366"/>
      <c r="J4" s="366"/>
      <c r="K4" s="62"/>
    </row>
    <row r="5" spans="1:11">
      <c r="A5" s="366" t="s">
        <v>241</v>
      </c>
      <c r="B5" s="366"/>
      <c r="C5" s="366"/>
      <c r="D5" s="366"/>
      <c r="E5" s="366" t="str">
        <f>Introduction!D20</f>
        <v>ABCDE1234G</v>
      </c>
      <c r="F5" s="366"/>
      <c r="G5" s="366"/>
      <c r="H5" s="366"/>
      <c r="I5" s="366"/>
      <c r="J5" s="366"/>
      <c r="K5" s="62"/>
    </row>
    <row r="6" spans="1:11">
      <c r="A6" s="366" t="s">
        <v>210</v>
      </c>
      <c r="B6" s="366"/>
      <c r="C6" s="366"/>
      <c r="D6" s="366"/>
      <c r="E6" s="366" t="str">
        <f>Introduction!D19</f>
        <v>GSSS Bhattu Kalan</v>
      </c>
      <c r="F6" s="366"/>
      <c r="G6" s="366"/>
      <c r="H6" s="366"/>
      <c r="I6" s="366"/>
      <c r="J6" s="366"/>
      <c r="K6" s="62"/>
    </row>
    <row r="7" spans="1:11">
      <c r="A7" s="75"/>
      <c r="B7" s="75"/>
      <c r="C7" s="75"/>
      <c r="D7" s="75"/>
      <c r="E7" s="75"/>
      <c r="F7" s="75"/>
      <c r="G7" s="76" t="s">
        <v>82</v>
      </c>
      <c r="H7" s="76"/>
      <c r="I7" s="76"/>
      <c r="J7" s="76" t="s">
        <v>82</v>
      </c>
      <c r="K7" s="75"/>
    </row>
    <row r="8" spans="1:11">
      <c r="A8" s="77" t="s">
        <v>242</v>
      </c>
      <c r="B8" s="77" t="s">
        <v>243</v>
      </c>
      <c r="C8" s="78"/>
      <c r="D8" s="78"/>
      <c r="E8" s="78"/>
      <c r="F8" s="78"/>
      <c r="G8" s="74"/>
      <c r="H8" s="74"/>
      <c r="I8" s="74"/>
      <c r="J8" s="79">
        <f>Statement!J25</f>
        <v>480000</v>
      </c>
      <c r="K8" s="74"/>
    </row>
    <row r="9" spans="1:11">
      <c r="A9" s="78"/>
      <c r="B9" s="78" t="s">
        <v>322</v>
      </c>
      <c r="C9" s="78"/>
      <c r="D9" s="78"/>
      <c r="E9" s="78"/>
      <c r="F9" s="78"/>
      <c r="G9" s="74"/>
      <c r="H9" s="74"/>
      <c r="I9" s="74"/>
      <c r="J9" s="74"/>
      <c r="K9" s="74"/>
    </row>
    <row r="10" spans="1:11">
      <c r="A10" s="77" t="s">
        <v>244</v>
      </c>
      <c r="B10" s="77" t="s">
        <v>245</v>
      </c>
      <c r="C10" s="78"/>
      <c r="D10" s="78"/>
      <c r="E10" s="78"/>
      <c r="F10" s="78"/>
      <c r="G10" s="74"/>
      <c r="H10" s="74"/>
      <c r="I10" s="74"/>
      <c r="J10" s="74"/>
      <c r="K10" s="74"/>
    </row>
    <row r="11" spans="1:11">
      <c r="A11" s="74"/>
      <c r="B11" s="73">
        <v>1</v>
      </c>
      <c r="C11" s="73" t="s">
        <v>246</v>
      </c>
      <c r="D11" s="73"/>
      <c r="E11" s="73"/>
      <c r="F11" s="74"/>
      <c r="G11" s="80">
        <v>0</v>
      </c>
      <c r="H11" s="74"/>
      <c r="I11" s="74"/>
      <c r="J11" s="74"/>
      <c r="K11" s="74"/>
    </row>
    <row r="12" spans="1:11">
      <c r="A12" s="74"/>
      <c r="B12" s="73">
        <v>2</v>
      </c>
      <c r="C12" s="73" t="s">
        <v>134</v>
      </c>
      <c r="D12" s="73"/>
      <c r="E12" s="73"/>
      <c r="F12" s="74"/>
      <c r="G12" s="81">
        <v>0</v>
      </c>
      <c r="H12" s="74"/>
      <c r="I12" s="74"/>
      <c r="J12" s="74"/>
      <c r="K12" s="74"/>
    </row>
    <row r="13" spans="1:11">
      <c r="A13" s="74"/>
      <c r="B13" s="73">
        <v>3</v>
      </c>
      <c r="C13" s="73" t="s">
        <v>247</v>
      </c>
      <c r="D13" s="74"/>
      <c r="E13" s="74"/>
      <c r="F13" s="74"/>
      <c r="G13" s="80">
        <v>0</v>
      </c>
      <c r="H13" s="74"/>
      <c r="I13" s="74"/>
      <c r="J13" s="74"/>
      <c r="K13" s="74"/>
    </row>
    <row r="14" spans="1:11">
      <c r="A14" s="74"/>
      <c r="B14" s="73">
        <v>4</v>
      </c>
      <c r="C14" s="73" t="s">
        <v>248</v>
      </c>
      <c r="D14" s="74"/>
      <c r="E14" s="74"/>
      <c r="F14" s="74"/>
      <c r="G14" s="80">
        <v>0</v>
      </c>
      <c r="H14" s="74"/>
      <c r="I14" s="74"/>
      <c r="J14" s="74"/>
      <c r="K14" s="74"/>
    </row>
    <row r="15" spans="1:11">
      <c r="A15" s="78"/>
      <c r="B15" s="74"/>
      <c r="C15" s="74"/>
      <c r="D15" s="74"/>
      <c r="E15" s="74"/>
      <c r="F15" s="78" t="s">
        <v>83</v>
      </c>
      <c r="G15" s="80">
        <f>G11+G12+G13+G14</f>
        <v>0</v>
      </c>
      <c r="H15" s="74"/>
      <c r="I15" s="74"/>
      <c r="J15" s="79">
        <f>G15</f>
        <v>0</v>
      </c>
      <c r="K15" s="74"/>
    </row>
    <row r="16" spans="1:11">
      <c r="A16" s="74"/>
      <c r="B16" s="74"/>
      <c r="C16" s="74"/>
      <c r="D16" s="74"/>
      <c r="E16" s="74"/>
      <c r="F16" s="78" t="s">
        <v>23</v>
      </c>
      <c r="G16" s="74"/>
      <c r="H16" s="74"/>
      <c r="I16" s="74"/>
      <c r="J16" s="82">
        <f>J8-J15</f>
        <v>480000</v>
      </c>
      <c r="K16" s="74"/>
    </row>
    <row r="17" spans="1:11">
      <c r="A17" s="74" t="s">
        <v>84</v>
      </c>
      <c r="B17" s="77" t="s">
        <v>249</v>
      </c>
      <c r="C17" s="74"/>
      <c r="D17" s="74"/>
      <c r="E17" s="74"/>
      <c r="F17" s="74"/>
      <c r="G17" s="74"/>
      <c r="H17" s="74"/>
      <c r="I17" s="74"/>
      <c r="J17" s="79">
        <f>Introduction!D61</f>
        <v>0</v>
      </c>
      <c r="K17" s="74"/>
    </row>
    <row r="18" spans="1:11">
      <c r="A18" s="74"/>
      <c r="B18" s="74"/>
      <c r="C18" s="74"/>
      <c r="D18" s="74"/>
      <c r="E18" s="74"/>
      <c r="F18" s="83" t="s">
        <v>83</v>
      </c>
      <c r="G18" s="74"/>
      <c r="H18" s="74"/>
      <c r="I18" s="74"/>
      <c r="J18" s="82">
        <f>J16+J17</f>
        <v>480000</v>
      </c>
      <c r="K18" s="74"/>
    </row>
    <row r="19" spans="1:11">
      <c r="A19" s="83" t="s">
        <v>250</v>
      </c>
      <c r="B19" s="77" t="s">
        <v>251</v>
      </c>
      <c r="C19" s="78"/>
      <c r="D19" s="78"/>
      <c r="E19" s="78"/>
      <c r="F19" s="78"/>
      <c r="G19" s="78"/>
      <c r="H19" s="78"/>
      <c r="I19" s="74"/>
      <c r="J19" s="84"/>
      <c r="K19" s="74"/>
    </row>
    <row r="20" spans="1:11">
      <c r="A20" s="74"/>
      <c r="B20" s="73" t="s">
        <v>252</v>
      </c>
      <c r="C20" s="73"/>
      <c r="D20" s="73"/>
      <c r="E20" s="73"/>
      <c r="F20" s="73"/>
      <c r="G20" s="73"/>
      <c r="H20" s="73"/>
      <c r="I20" s="73"/>
      <c r="J20" s="85">
        <f>Introduction!D65</f>
        <v>0</v>
      </c>
      <c r="K20" s="74"/>
    </row>
    <row r="21" spans="1:11">
      <c r="A21" s="74"/>
      <c r="B21" s="74"/>
      <c r="C21" s="74"/>
      <c r="D21" s="74"/>
      <c r="E21" s="74"/>
      <c r="F21" s="83" t="s">
        <v>253</v>
      </c>
      <c r="G21" s="74"/>
      <c r="H21" s="74"/>
      <c r="I21" s="74"/>
      <c r="J21" s="82">
        <f>(J18-J20)</f>
        <v>480000</v>
      </c>
      <c r="K21" s="74"/>
    </row>
    <row r="22" spans="1:11">
      <c r="A22" s="83" t="s">
        <v>85</v>
      </c>
      <c r="B22" s="77" t="s">
        <v>254</v>
      </c>
      <c r="C22" s="74"/>
      <c r="D22" s="74"/>
      <c r="E22" s="74"/>
      <c r="F22" s="74"/>
      <c r="G22" s="74"/>
      <c r="H22" s="74"/>
      <c r="I22" s="74"/>
      <c r="J22" s="79">
        <f>Introduction!D62</f>
        <v>0</v>
      </c>
      <c r="K22" s="74"/>
    </row>
    <row r="23" spans="1:11">
      <c r="A23" s="83" t="s">
        <v>86</v>
      </c>
      <c r="B23" s="77" t="s">
        <v>87</v>
      </c>
      <c r="C23" s="83"/>
      <c r="D23" s="74"/>
      <c r="E23" s="74"/>
      <c r="F23" s="74"/>
      <c r="G23" s="74"/>
      <c r="H23" s="74"/>
      <c r="I23" s="74"/>
      <c r="J23" s="82">
        <f>J21+J22</f>
        <v>480000</v>
      </c>
      <c r="K23" s="74"/>
    </row>
    <row r="24" spans="1:11">
      <c r="A24" s="83" t="s">
        <v>88</v>
      </c>
      <c r="B24" s="358" t="s">
        <v>255</v>
      </c>
      <c r="C24" s="358"/>
      <c r="D24" s="358"/>
      <c r="E24" s="358"/>
      <c r="F24" s="358"/>
      <c r="G24" s="358"/>
      <c r="H24" s="358"/>
      <c r="I24" s="358"/>
      <c r="J24" s="82">
        <f>Introduction!D63</f>
        <v>0</v>
      </c>
      <c r="K24" s="74"/>
    </row>
    <row r="25" spans="1:11">
      <c r="A25" s="83" t="s">
        <v>89</v>
      </c>
      <c r="B25" s="358" t="s">
        <v>256</v>
      </c>
      <c r="C25" s="358"/>
      <c r="D25" s="358"/>
      <c r="E25" s="358"/>
      <c r="F25" s="358"/>
      <c r="G25" s="358"/>
      <c r="H25" s="358"/>
      <c r="I25" s="358"/>
      <c r="J25" s="82">
        <f>J23+J24</f>
        <v>480000</v>
      </c>
      <c r="K25" s="74"/>
    </row>
    <row r="26" spans="1:11">
      <c r="A26" s="83" t="s">
        <v>90</v>
      </c>
      <c r="B26" s="77" t="s">
        <v>257</v>
      </c>
      <c r="C26" s="74"/>
      <c r="D26" s="74"/>
      <c r="E26" s="74"/>
      <c r="F26" s="74"/>
      <c r="G26" s="74"/>
      <c r="H26" s="74"/>
      <c r="I26" s="74"/>
      <c r="J26" s="74"/>
      <c r="K26" s="74"/>
    </row>
    <row r="27" spans="1:11">
      <c r="A27" s="74"/>
      <c r="B27" s="78" t="s">
        <v>258</v>
      </c>
      <c r="C27" s="78" t="s">
        <v>352</v>
      </c>
      <c r="D27" s="74"/>
      <c r="E27" s="74"/>
      <c r="F27" s="74"/>
      <c r="G27" s="74"/>
      <c r="H27" s="74"/>
      <c r="I27" s="140">
        <v>0</v>
      </c>
      <c r="J27" s="74"/>
      <c r="K27" s="74"/>
    </row>
    <row r="28" spans="1:11">
      <c r="A28" s="74"/>
      <c r="B28" s="78" t="s">
        <v>259</v>
      </c>
      <c r="C28" s="73" t="s">
        <v>260</v>
      </c>
      <c r="D28" s="74"/>
      <c r="E28" s="74"/>
      <c r="F28" s="74"/>
      <c r="G28" s="74"/>
      <c r="H28" s="74"/>
      <c r="I28" s="79">
        <f>Statement!M25</f>
        <v>0</v>
      </c>
      <c r="J28" s="74"/>
      <c r="K28" s="74"/>
    </row>
    <row r="29" spans="1:11">
      <c r="A29" s="74"/>
      <c r="B29" s="78" t="s">
        <v>261</v>
      </c>
      <c r="C29" s="78" t="s">
        <v>262</v>
      </c>
      <c r="D29" s="74"/>
      <c r="E29" s="74"/>
      <c r="F29" s="74"/>
      <c r="G29" s="74"/>
      <c r="H29" s="74"/>
      <c r="I29" s="79">
        <f>Introduction!D67</f>
        <v>0</v>
      </c>
      <c r="J29" s="74"/>
      <c r="K29" s="74"/>
    </row>
    <row r="30" spans="1:11">
      <c r="A30" s="74"/>
      <c r="B30" s="78" t="s">
        <v>263</v>
      </c>
      <c r="C30" s="73" t="s">
        <v>264</v>
      </c>
      <c r="D30" s="74"/>
      <c r="E30" s="74"/>
      <c r="F30" s="74"/>
      <c r="G30" s="74"/>
      <c r="H30" s="74"/>
      <c r="I30" s="79">
        <f>Introduction!D68</f>
        <v>0</v>
      </c>
      <c r="J30" s="74"/>
      <c r="K30" s="74"/>
    </row>
    <row r="31" spans="1:11">
      <c r="A31" s="74"/>
      <c r="B31" s="78" t="s">
        <v>265</v>
      </c>
      <c r="C31" s="78" t="s">
        <v>266</v>
      </c>
      <c r="D31" s="74"/>
      <c r="E31" s="74"/>
      <c r="F31" s="74"/>
      <c r="G31" s="74"/>
      <c r="H31" s="74"/>
      <c r="I31" s="79">
        <f>Introduction!D69</f>
        <v>0</v>
      </c>
      <c r="J31" s="74"/>
      <c r="K31" s="74"/>
    </row>
    <row r="32" spans="1:11">
      <c r="A32" s="74"/>
      <c r="B32" s="78" t="s">
        <v>267</v>
      </c>
      <c r="C32" s="78" t="s">
        <v>268</v>
      </c>
      <c r="D32" s="74"/>
      <c r="E32" s="74"/>
      <c r="F32" s="74"/>
      <c r="G32" s="74"/>
      <c r="H32" s="74"/>
      <c r="I32" s="79">
        <f>Introduction!D70</f>
        <v>0</v>
      </c>
      <c r="J32" s="74"/>
      <c r="K32" s="74"/>
    </row>
    <row r="33" spans="1:11">
      <c r="A33" s="74"/>
      <c r="B33" s="78" t="s">
        <v>269</v>
      </c>
      <c r="C33" s="78" t="s">
        <v>270</v>
      </c>
      <c r="D33" s="74"/>
      <c r="E33" s="74"/>
      <c r="F33" s="74"/>
      <c r="G33" s="74"/>
      <c r="H33" s="74"/>
      <c r="I33" s="79">
        <f>Introduction!D71</f>
        <v>0</v>
      </c>
      <c r="J33" s="74"/>
      <c r="K33" s="74"/>
    </row>
    <row r="34" spans="1:11">
      <c r="A34" s="74"/>
      <c r="B34" s="78" t="s">
        <v>271</v>
      </c>
      <c r="C34" s="78" t="s">
        <v>272</v>
      </c>
      <c r="D34" s="74"/>
      <c r="E34" s="74"/>
      <c r="F34" s="74"/>
      <c r="G34" s="74"/>
      <c r="H34" s="74"/>
      <c r="I34" s="79">
        <f>Introduction!D72</f>
        <v>0</v>
      </c>
      <c r="J34" s="74"/>
      <c r="K34" s="74"/>
    </row>
    <row r="35" spans="1:11">
      <c r="A35" s="74"/>
      <c r="B35" s="78" t="s">
        <v>224</v>
      </c>
      <c r="C35" s="78" t="s">
        <v>273</v>
      </c>
      <c r="D35" s="74"/>
      <c r="E35" s="74"/>
      <c r="F35" s="74"/>
      <c r="G35" s="74"/>
      <c r="H35" s="74"/>
      <c r="I35" s="79">
        <f>Introduction!D73</f>
        <v>0</v>
      </c>
      <c r="J35" s="74"/>
      <c r="K35" s="74"/>
    </row>
    <row r="36" spans="1:11">
      <c r="A36" s="74"/>
      <c r="B36" s="78" t="s">
        <v>274</v>
      </c>
      <c r="C36" s="78" t="s">
        <v>275</v>
      </c>
      <c r="D36" s="74"/>
      <c r="E36" s="74"/>
      <c r="F36" s="74"/>
      <c r="G36" s="74"/>
      <c r="H36" s="74"/>
      <c r="I36" s="79">
        <f>Introduction!D74</f>
        <v>0</v>
      </c>
      <c r="J36" s="74"/>
      <c r="K36" s="74"/>
    </row>
    <row r="37" spans="1:11">
      <c r="A37" s="74"/>
      <c r="B37" s="78"/>
      <c r="C37" s="78"/>
      <c r="D37" s="77" t="s">
        <v>276</v>
      </c>
      <c r="E37" s="74"/>
      <c r="F37" s="74"/>
      <c r="G37" s="74"/>
      <c r="H37" s="74"/>
      <c r="I37" s="82">
        <f>(I27+I28+I29+I30+I31+I32+I33+I34+I35+I36)</f>
        <v>0</v>
      </c>
      <c r="J37" s="82">
        <f>IF(I37&gt;150000,150000,I37)</f>
        <v>0</v>
      </c>
      <c r="K37" s="74"/>
    </row>
    <row r="38" spans="1:11">
      <c r="A38" s="74"/>
      <c r="B38" s="78" t="s">
        <v>277</v>
      </c>
      <c r="C38" s="73" t="s">
        <v>278</v>
      </c>
      <c r="D38" s="74"/>
      <c r="E38" s="74"/>
      <c r="F38" s="74"/>
      <c r="G38" s="86"/>
      <c r="H38" s="74"/>
      <c r="I38" s="79">
        <f>Introduction!D75</f>
        <v>0</v>
      </c>
      <c r="J38" s="79">
        <f>IF(I38&gt;50000,25000,I38*50%)</f>
        <v>0</v>
      </c>
      <c r="K38" s="74"/>
    </row>
    <row r="39" spans="1:11">
      <c r="A39" s="74"/>
      <c r="B39" s="78" t="s">
        <v>279</v>
      </c>
      <c r="C39" s="367" t="s">
        <v>280</v>
      </c>
      <c r="D39" s="367"/>
      <c r="E39" s="367"/>
      <c r="F39" s="367"/>
      <c r="G39" s="367"/>
      <c r="H39" s="367"/>
      <c r="I39" s="82">
        <f>Introduction!D76</f>
        <v>0</v>
      </c>
      <c r="J39" s="82">
        <f>I39</f>
        <v>0</v>
      </c>
      <c r="K39" s="74"/>
    </row>
    <row r="40" spans="1:11">
      <c r="A40" s="74"/>
      <c r="B40" s="78" t="s">
        <v>281</v>
      </c>
      <c r="C40" s="367" t="s">
        <v>231</v>
      </c>
      <c r="D40" s="367"/>
      <c r="E40" s="367"/>
      <c r="F40" s="367"/>
      <c r="G40" s="367"/>
      <c r="H40" s="367"/>
      <c r="I40" s="82">
        <f>Introduction!D77</f>
        <v>0</v>
      </c>
      <c r="J40" s="82">
        <f>IF(I40&gt;50000,50000,I40)</f>
        <v>0</v>
      </c>
      <c r="K40" s="74"/>
    </row>
    <row r="41" spans="1:11">
      <c r="A41" s="83" t="s">
        <v>91</v>
      </c>
      <c r="B41" s="77" t="s">
        <v>282</v>
      </c>
      <c r="C41" s="74"/>
      <c r="D41" s="74"/>
      <c r="E41" s="74"/>
      <c r="F41" s="74"/>
      <c r="G41" s="74"/>
      <c r="H41" s="74"/>
      <c r="I41" s="74"/>
      <c r="J41" s="74"/>
      <c r="K41" s="74"/>
    </row>
    <row r="42" spans="1:11">
      <c r="A42" s="87"/>
      <c r="B42" s="88" t="s">
        <v>224</v>
      </c>
      <c r="C42" s="88" t="s">
        <v>283</v>
      </c>
      <c r="D42" s="88"/>
      <c r="E42" s="88"/>
      <c r="F42" s="88"/>
      <c r="G42" s="88"/>
      <c r="H42" s="88"/>
      <c r="I42" s="88">
        <f>Introduction!D79</f>
        <v>0</v>
      </c>
      <c r="J42" s="89">
        <f>IF(I42&gt;25000,25000,I42)</f>
        <v>0</v>
      </c>
      <c r="K42" s="74"/>
    </row>
    <row r="43" spans="1:11">
      <c r="A43" s="87"/>
      <c r="B43" s="90" t="s">
        <v>225</v>
      </c>
      <c r="C43" s="90" t="s">
        <v>284</v>
      </c>
      <c r="D43" s="90"/>
      <c r="E43" s="90"/>
      <c r="F43" s="90"/>
      <c r="G43" s="90"/>
      <c r="H43" s="90"/>
      <c r="I43" s="90"/>
      <c r="J43" s="91">
        <f>Introduction!D80</f>
        <v>0</v>
      </c>
      <c r="K43" s="74"/>
    </row>
    <row r="44" spans="1:11">
      <c r="A44" s="87"/>
      <c r="B44" s="88" t="s">
        <v>226</v>
      </c>
      <c r="C44" s="88" t="s">
        <v>285</v>
      </c>
      <c r="D44" s="88"/>
      <c r="E44" s="88"/>
      <c r="F44" s="88"/>
      <c r="G44" s="88"/>
      <c r="H44" s="88"/>
      <c r="I44" s="88"/>
      <c r="J44" s="91">
        <f>Introduction!D81</f>
        <v>0</v>
      </c>
      <c r="K44" s="74"/>
    </row>
    <row r="45" spans="1:11">
      <c r="A45" s="87"/>
      <c r="B45" s="90" t="s">
        <v>228</v>
      </c>
      <c r="C45" s="90" t="s">
        <v>286</v>
      </c>
      <c r="D45" s="90"/>
      <c r="E45" s="90"/>
      <c r="F45" s="90"/>
      <c r="G45" s="90"/>
      <c r="H45" s="90"/>
      <c r="I45" s="90"/>
      <c r="J45" s="91">
        <f>Introduction!D82</f>
        <v>0</v>
      </c>
      <c r="K45" s="74"/>
    </row>
    <row r="46" spans="1:11">
      <c r="A46" s="87"/>
      <c r="B46" s="90" t="s">
        <v>229</v>
      </c>
      <c r="C46" s="368" t="s">
        <v>230</v>
      </c>
      <c r="D46" s="368"/>
      <c r="E46" s="368"/>
      <c r="F46" s="368"/>
      <c r="G46" s="368"/>
      <c r="H46" s="368"/>
      <c r="I46" s="142">
        <f>Introduction!D83</f>
        <v>0</v>
      </c>
      <c r="J46" s="91">
        <f>IF(I46&gt;=10000,10000,I46)</f>
        <v>0</v>
      </c>
      <c r="K46" s="143"/>
    </row>
    <row r="47" spans="1:11">
      <c r="A47" s="87"/>
      <c r="B47" s="88" t="s">
        <v>287</v>
      </c>
      <c r="C47" s="88" t="s">
        <v>288</v>
      </c>
      <c r="D47" s="88"/>
      <c r="E47" s="88"/>
      <c r="F47" s="88"/>
      <c r="G47" s="88"/>
      <c r="H47" s="88"/>
      <c r="I47" s="88"/>
      <c r="J47" s="91">
        <f>Introduction!D84</f>
        <v>0</v>
      </c>
      <c r="K47" s="74"/>
    </row>
    <row r="48" spans="1:11">
      <c r="A48" s="87"/>
      <c r="B48" s="87" t="s">
        <v>289</v>
      </c>
      <c r="C48" s="87"/>
      <c r="D48" s="87"/>
      <c r="E48" s="87"/>
      <c r="F48" s="87"/>
      <c r="G48" s="87"/>
      <c r="H48" s="87"/>
      <c r="I48" s="87"/>
      <c r="J48" s="90">
        <f>(J37+J38+J39+J42+J43+J44+J45+J46+J47)</f>
        <v>0</v>
      </c>
      <c r="K48" s="74"/>
    </row>
    <row r="49" spans="1:11" ht="30" customHeight="1">
      <c r="A49" s="83" t="s">
        <v>93</v>
      </c>
      <c r="B49" s="92" t="s">
        <v>290</v>
      </c>
      <c r="C49" s="79"/>
      <c r="D49" s="79"/>
      <c r="E49" s="79"/>
      <c r="F49" s="79"/>
      <c r="G49" s="79"/>
      <c r="H49" s="79"/>
      <c r="I49" s="79">
        <f>J25-J48</f>
        <v>480000</v>
      </c>
      <c r="J49" s="79">
        <f>ROUNDUP(I49,-1)</f>
        <v>480000</v>
      </c>
      <c r="K49" s="74"/>
    </row>
    <row r="50" spans="1:11">
      <c r="A50" s="83" t="s">
        <v>94</v>
      </c>
      <c r="B50" s="369" t="s">
        <v>92</v>
      </c>
      <c r="C50" s="369"/>
      <c r="D50" s="369"/>
      <c r="E50" s="130" t="s">
        <v>291</v>
      </c>
      <c r="F50" s="370" t="s">
        <v>354</v>
      </c>
      <c r="G50" s="370"/>
      <c r="H50" s="370"/>
      <c r="I50" s="365" t="s">
        <v>355</v>
      </c>
      <c r="J50" s="365"/>
      <c r="K50" s="74"/>
    </row>
    <row r="51" spans="1:11">
      <c r="A51" s="74"/>
      <c r="B51" s="362" t="s">
        <v>292</v>
      </c>
      <c r="C51" s="362"/>
      <c r="D51" s="362"/>
      <c r="E51" s="93" t="s">
        <v>356</v>
      </c>
      <c r="F51" s="363" t="s">
        <v>356</v>
      </c>
      <c r="G51" s="363"/>
      <c r="H51" s="363"/>
      <c r="I51" s="364" t="s">
        <v>356</v>
      </c>
      <c r="J51" s="364"/>
      <c r="K51" s="74"/>
    </row>
    <row r="52" spans="1:11">
      <c r="A52" s="74"/>
      <c r="B52" s="362" t="s">
        <v>353</v>
      </c>
      <c r="C52" s="362"/>
      <c r="D52" s="362"/>
      <c r="E52" s="94">
        <v>0.05</v>
      </c>
      <c r="F52" s="363">
        <f>IF(J49&lt;=250000,0,IF(J49&gt;500000,250000,J49-250000))</f>
        <v>230000</v>
      </c>
      <c r="G52" s="363"/>
      <c r="H52" s="363"/>
      <c r="I52" s="356">
        <f>ROUND(F52*0.05,0)</f>
        <v>11500</v>
      </c>
      <c r="J52" s="357"/>
      <c r="K52" s="74"/>
    </row>
    <row r="53" spans="1:11">
      <c r="A53" s="74"/>
      <c r="B53" s="362" t="s">
        <v>325</v>
      </c>
      <c r="C53" s="362"/>
      <c r="D53" s="362"/>
      <c r="E53" s="94">
        <v>0.2</v>
      </c>
      <c r="F53" s="363">
        <f>IF(J49&lt;=500000,0,IF(J49&gt;1000000,500000,J49-500000))</f>
        <v>0</v>
      </c>
      <c r="G53" s="363"/>
      <c r="H53" s="363"/>
      <c r="I53" s="354">
        <f>ROUND(F53*0.2,0)</f>
        <v>0</v>
      </c>
      <c r="J53" s="355"/>
      <c r="K53" s="74"/>
    </row>
    <row r="54" spans="1:11">
      <c r="A54" s="74"/>
      <c r="B54" s="362" t="s">
        <v>326</v>
      </c>
      <c r="C54" s="362"/>
      <c r="D54" s="362"/>
      <c r="E54" s="94">
        <v>0.3</v>
      </c>
      <c r="F54" s="363">
        <f>IF(J49&lt;=1000000,0,J49-1000000)</f>
        <v>0</v>
      </c>
      <c r="G54" s="363"/>
      <c r="H54" s="363"/>
      <c r="I54" s="364">
        <f>ROUND(F54*0.3,0)</f>
        <v>0</v>
      </c>
      <c r="J54" s="364"/>
      <c r="K54" s="74"/>
    </row>
    <row r="55" spans="1:11">
      <c r="A55" s="75" t="s">
        <v>95</v>
      </c>
      <c r="B55" s="77" t="s">
        <v>293</v>
      </c>
      <c r="C55" s="74"/>
      <c r="D55" s="74"/>
      <c r="E55" s="74"/>
      <c r="F55" s="77"/>
      <c r="G55" s="74"/>
      <c r="H55" s="95" t="s">
        <v>83</v>
      </c>
      <c r="I55" s="356">
        <f>I52+I53+I54</f>
        <v>11500</v>
      </c>
      <c r="J55" s="357"/>
      <c r="K55" s="74"/>
    </row>
    <row r="56" spans="1:11">
      <c r="A56" s="75" t="s">
        <v>96</v>
      </c>
      <c r="B56" s="77" t="s">
        <v>294</v>
      </c>
      <c r="C56" s="75"/>
      <c r="D56" s="75"/>
      <c r="E56" s="75"/>
      <c r="F56" s="75"/>
      <c r="G56" s="75"/>
      <c r="H56" s="75"/>
      <c r="I56" s="96"/>
      <c r="J56" s="97">
        <f>IF(I52&lt;=5000,MIN(I52,2500),0)</f>
        <v>0</v>
      </c>
      <c r="K56" s="75"/>
    </row>
    <row r="57" spans="1:11">
      <c r="A57" s="75" t="s">
        <v>97</v>
      </c>
      <c r="B57" s="77" t="s">
        <v>295</v>
      </c>
      <c r="C57" s="75"/>
      <c r="D57" s="75"/>
      <c r="E57" s="75"/>
      <c r="F57" s="75"/>
      <c r="G57" s="75"/>
      <c r="H57" s="75"/>
      <c r="I57" s="96"/>
      <c r="J57" s="98">
        <f>IF(I55&lt;J56,0,I55-J56)</f>
        <v>11500</v>
      </c>
      <c r="K57" s="75"/>
    </row>
    <row r="58" spans="1:11">
      <c r="A58" s="75"/>
      <c r="B58" s="358" t="s">
        <v>296</v>
      </c>
      <c r="C58" s="358"/>
      <c r="D58" s="358"/>
      <c r="E58" s="358"/>
      <c r="F58" s="358"/>
      <c r="G58" s="358"/>
      <c r="H58" s="358"/>
      <c r="I58" s="358"/>
      <c r="J58" s="98">
        <f>ROUND(J24*0.1,0)</f>
        <v>0</v>
      </c>
      <c r="K58" s="75"/>
    </row>
    <row r="59" spans="1:11">
      <c r="A59" s="75"/>
      <c r="B59" s="358" t="s">
        <v>297</v>
      </c>
      <c r="C59" s="358"/>
      <c r="D59" s="358"/>
      <c r="E59" s="358"/>
      <c r="F59" s="358"/>
      <c r="G59" s="358"/>
      <c r="H59" s="358"/>
      <c r="I59" s="358"/>
      <c r="J59" s="98">
        <f>J57-J58</f>
        <v>11500</v>
      </c>
      <c r="K59" s="75"/>
    </row>
    <row r="60" spans="1:11">
      <c r="A60" s="83" t="s">
        <v>298</v>
      </c>
      <c r="B60" s="77" t="s">
        <v>299</v>
      </c>
      <c r="C60" s="74"/>
      <c r="D60" s="74"/>
      <c r="E60" s="74"/>
      <c r="F60" s="74"/>
      <c r="G60" s="74"/>
      <c r="H60" s="74"/>
      <c r="I60" s="74"/>
      <c r="J60" s="99">
        <f>ROUND(J59*3/100,0)</f>
        <v>345</v>
      </c>
      <c r="K60" s="74"/>
    </row>
    <row r="61" spans="1:11">
      <c r="A61" s="83" t="s">
        <v>300</v>
      </c>
      <c r="B61" s="77" t="s">
        <v>301</v>
      </c>
      <c r="C61" s="74"/>
      <c r="D61" s="74"/>
      <c r="E61" s="74"/>
      <c r="F61" s="74"/>
      <c r="G61" s="74"/>
      <c r="H61" s="74"/>
      <c r="I61" s="74"/>
      <c r="J61" s="100">
        <f>J59+J60</f>
        <v>11845</v>
      </c>
      <c r="K61" s="74"/>
    </row>
    <row r="62" spans="1:11">
      <c r="A62" s="75" t="s">
        <v>302</v>
      </c>
      <c r="B62" s="77" t="s">
        <v>303</v>
      </c>
      <c r="C62" s="75"/>
      <c r="D62" s="75"/>
      <c r="E62" s="75"/>
      <c r="F62" s="75"/>
      <c r="G62" s="75"/>
      <c r="H62" s="75"/>
      <c r="I62" s="96"/>
      <c r="J62" s="97">
        <f>Introduction!D87</f>
        <v>0</v>
      </c>
      <c r="K62" s="75"/>
    </row>
    <row r="63" spans="1:11">
      <c r="A63" s="75" t="s">
        <v>304</v>
      </c>
      <c r="B63" s="77" t="s">
        <v>305</v>
      </c>
      <c r="C63" s="75"/>
      <c r="D63" s="75"/>
      <c r="E63" s="75"/>
      <c r="F63" s="75"/>
      <c r="G63" s="75"/>
      <c r="H63" s="75"/>
      <c r="I63" s="96"/>
      <c r="J63" s="101">
        <f>IF(J61-J62&lt;0,0,J61-J62)</f>
        <v>11845</v>
      </c>
      <c r="K63" s="75"/>
    </row>
    <row r="64" spans="1:11">
      <c r="A64" s="83" t="s">
        <v>306</v>
      </c>
      <c r="B64" s="77" t="s">
        <v>307</v>
      </c>
      <c r="C64" s="74"/>
      <c r="D64" s="74"/>
      <c r="E64" s="74"/>
      <c r="F64" s="74"/>
      <c r="G64" s="74"/>
      <c r="H64" s="74"/>
      <c r="I64" s="74"/>
      <c r="J64" s="79">
        <f>Statement!R25</f>
        <v>5000</v>
      </c>
      <c r="K64" s="74"/>
    </row>
    <row r="65" spans="1:11">
      <c r="A65" s="83" t="s">
        <v>308</v>
      </c>
      <c r="B65" s="77" t="s">
        <v>309</v>
      </c>
      <c r="C65" s="74"/>
      <c r="D65" s="74"/>
      <c r="E65" s="74"/>
      <c r="F65" s="74"/>
      <c r="G65" s="74"/>
      <c r="H65" s="74"/>
      <c r="I65" s="74"/>
      <c r="J65" s="100">
        <f>IF(J64&gt;J63,0,J63-J64)</f>
        <v>6845</v>
      </c>
      <c r="K65" s="74"/>
    </row>
    <row r="66" spans="1:11">
      <c r="A66" s="83" t="s">
        <v>310</v>
      </c>
      <c r="B66" s="77" t="s">
        <v>311</v>
      </c>
      <c r="C66" s="74"/>
      <c r="D66" s="74"/>
      <c r="E66" s="74"/>
      <c r="F66" s="74"/>
      <c r="G66" s="74"/>
      <c r="H66" s="74"/>
      <c r="I66" s="74"/>
      <c r="J66" s="102">
        <f>IF(J64&lt;J63,0,J64-J63)</f>
        <v>0</v>
      </c>
      <c r="K66" s="74"/>
    </row>
    <row r="67" spans="1:11">
      <c r="A67" s="74"/>
      <c r="B67" s="74"/>
      <c r="C67" s="74"/>
      <c r="D67" s="74"/>
      <c r="E67" s="74"/>
      <c r="F67" s="83" t="s">
        <v>312</v>
      </c>
      <c r="G67" s="74"/>
      <c r="H67" s="74"/>
      <c r="I67" s="74"/>
      <c r="J67" s="74"/>
      <c r="K67" s="74"/>
    </row>
    <row r="68" spans="1:11">
      <c r="A68" s="359" t="s">
        <v>313</v>
      </c>
      <c r="B68" s="359"/>
      <c r="C68" s="359"/>
      <c r="D68" s="359"/>
      <c r="E68" s="359"/>
      <c r="F68" s="359"/>
      <c r="G68" s="359"/>
      <c r="H68" s="359"/>
      <c r="I68" s="359"/>
      <c r="J68" s="359"/>
      <c r="K68" s="74"/>
    </row>
    <row r="69" spans="1:11">
      <c r="A69" s="360" t="s">
        <v>314</v>
      </c>
      <c r="B69" s="360"/>
      <c r="C69" s="360"/>
      <c r="D69" s="360"/>
      <c r="E69" s="360"/>
      <c r="F69" s="360"/>
      <c r="G69" s="360"/>
      <c r="H69" s="360"/>
      <c r="I69" s="360"/>
      <c r="J69" s="360"/>
      <c r="K69" s="74"/>
    </row>
    <row r="70" spans="1:11">
      <c r="A70" s="77"/>
      <c r="B70" s="74"/>
      <c r="C70" s="74"/>
      <c r="D70" s="74"/>
      <c r="E70" s="74"/>
      <c r="F70" s="74"/>
      <c r="G70" s="74"/>
      <c r="H70" s="74"/>
      <c r="I70" s="74"/>
      <c r="J70" s="74"/>
      <c r="K70" s="74"/>
    </row>
    <row r="71" spans="1:11">
      <c r="A71" s="78" t="s">
        <v>315</v>
      </c>
      <c r="B71" s="103"/>
      <c r="C71" s="103"/>
      <c r="D71" s="74"/>
      <c r="E71" s="74"/>
      <c r="F71" s="74"/>
      <c r="G71" s="74"/>
      <c r="H71" s="74"/>
      <c r="I71" s="74"/>
      <c r="J71" s="74"/>
      <c r="K71" s="74"/>
    </row>
    <row r="72" spans="1:11">
      <c r="A72" s="78" t="s">
        <v>316</v>
      </c>
      <c r="B72" s="74"/>
      <c r="C72" s="74"/>
      <c r="D72" s="361" t="s">
        <v>317</v>
      </c>
      <c r="E72" s="361"/>
      <c r="F72" s="74" t="s">
        <v>318</v>
      </c>
      <c r="G72" s="74"/>
      <c r="H72" s="74"/>
      <c r="I72" s="361" t="s">
        <v>317</v>
      </c>
      <c r="J72" s="361"/>
      <c r="K72" s="74"/>
    </row>
    <row r="73" spans="1:11">
      <c r="A73" s="74"/>
      <c r="B73" s="74"/>
      <c r="C73" s="74"/>
      <c r="D73" s="352" t="s">
        <v>319</v>
      </c>
      <c r="E73" s="352"/>
      <c r="F73" s="78" t="s">
        <v>98</v>
      </c>
      <c r="G73" s="74"/>
      <c r="H73" s="74"/>
      <c r="I73" s="352" t="s">
        <v>320</v>
      </c>
      <c r="J73" s="352"/>
      <c r="K73" s="74"/>
    </row>
    <row r="96" spans="1:1">
      <c r="A96" s="138" t="s">
        <v>347</v>
      </c>
    </row>
  </sheetData>
  <sheetProtection password="C438" sheet="1" objects="1" scenarios="1" selectLockedCells="1"/>
  <mergeCells count="39">
    <mergeCell ref="A1:K1"/>
    <mergeCell ref="A3:D3"/>
    <mergeCell ref="E3:J3"/>
    <mergeCell ref="A4:D4"/>
    <mergeCell ref="E4:J4"/>
    <mergeCell ref="I50:J50"/>
    <mergeCell ref="A5:D5"/>
    <mergeCell ref="E5:J5"/>
    <mergeCell ref="A6:D6"/>
    <mergeCell ref="E6:J6"/>
    <mergeCell ref="B24:I24"/>
    <mergeCell ref="B25:I25"/>
    <mergeCell ref="C39:H39"/>
    <mergeCell ref="C40:H40"/>
    <mergeCell ref="C46:H46"/>
    <mergeCell ref="B50:D50"/>
    <mergeCell ref="F50:H50"/>
    <mergeCell ref="B51:D51"/>
    <mergeCell ref="F51:H51"/>
    <mergeCell ref="I51:J51"/>
    <mergeCell ref="B52:D52"/>
    <mergeCell ref="F52:H52"/>
    <mergeCell ref="I52:J52"/>
    <mergeCell ref="D73:E73"/>
    <mergeCell ref="I73:J73"/>
    <mergeCell ref="A2:J2"/>
    <mergeCell ref="I53:J53"/>
    <mergeCell ref="I55:J55"/>
    <mergeCell ref="B58:I58"/>
    <mergeCell ref="B59:I59"/>
    <mergeCell ref="A68:J68"/>
    <mergeCell ref="A69:J69"/>
    <mergeCell ref="D72:E72"/>
    <mergeCell ref="I72:J72"/>
    <mergeCell ref="B53:D53"/>
    <mergeCell ref="F53:H53"/>
    <mergeCell ref="B54:D54"/>
    <mergeCell ref="F54:H54"/>
    <mergeCell ref="I54:J54"/>
  </mergeCells>
  <pageMargins left="0.25" right="0.25"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sheetPr codeName="Sheet3"/>
  <dimension ref="A1:K103"/>
  <sheetViews>
    <sheetView workbookViewId="0">
      <selection activeCell="B19" sqref="B19:E19"/>
    </sheetView>
  </sheetViews>
  <sheetFormatPr defaultRowHeight="15"/>
  <cols>
    <col min="1" max="1" width="5.7109375" customWidth="1"/>
    <col min="2" max="2" width="11.140625" customWidth="1"/>
    <col min="7" max="7" width="7" customWidth="1"/>
    <col min="8" max="8" width="8.42578125" customWidth="1"/>
    <col min="10" max="10" width="9.28515625" bestFit="1" customWidth="1"/>
    <col min="11" max="11" width="9.7109375" bestFit="1" customWidth="1"/>
  </cols>
  <sheetData>
    <row r="1" spans="1:11" s="1" customFormat="1" ht="15.75" customHeight="1">
      <c r="A1" s="317" t="s">
        <v>99</v>
      </c>
      <c r="B1" s="317"/>
      <c r="C1" s="317"/>
      <c r="D1" s="317"/>
      <c r="E1" s="317"/>
      <c r="F1" s="317"/>
      <c r="G1" s="317"/>
      <c r="H1" s="317"/>
      <c r="I1" s="317"/>
      <c r="J1" s="317"/>
      <c r="K1" s="317"/>
    </row>
    <row r="2" spans="1:11" s="1" customFormat="1" ht="12" customHeight="1">
      <c r="A2" s="318" t="s">
        <v>100</v>
      </c>
      <c r="B2" s="318"/>
      <c r="C2" s="318"/>
      <c r="D2" s="318"/>
      <c r="E2" s="318"/>
      <c r="F2" s="318"/>
      <c r="G2" s="318"/>
      <c r="H2" s="318"/>
      <c r="I2" s="318"/>
      <c r="J2" s="318"/>
      <c r="K2" s="318"/>
    </row>
    <row r="3" spans="1:11" s="1" customFormat="1" ht="12" customHeight="1">
      <c r="A3" s="319" t="s">
        <v>101</v>
      </c>
      <c r="B3" s="319"/>
      <c r="C3" s="319"/>
      <c r="D3" s="319"/>
      <c r="E3" s="319"/>
      <c r="F3" s="319"/>
      <c r="G3" s="319"/>
      <c r="H3" s="319"/>
      <c r="I3" s="319"/>
      <c r="J3" s="319"/>
      <c r="K3" s="319"/>
    </row>
    <row r="4" spans="1:11" s="1" customFormat="1">
      <c r="A4" s="320" t="s">
        <v>102</v>
      </c>
      <c r="B4" s="320"/>
      <c r="C4" s="320"/>
      <c r="D4" s="320"/>
      <c r="E4" s="320"/>
      <c r="F4" s="320"/>
      <c r="G4" s="321" t="s">
        <v>103</v>
      </c>
      <c r="H4" s="322"/>
      <c r="I4" s="322"/>
      <c r="J4" s="322"/>
      <c r="K4" s="322"/>
    </row>
    <row r="5" spans="1:11" s="1" customFormat="1" ht="12" customHeight="1">
      <c r="A5" s="403" t="str">
        <f>Introduction!D26</f>
        <v>Mr. Rajender Kumar</v>
      </c>
      <c r="B5" s="404"/>
      <c r="C5" s="404"/>
      <c r="D5" s="404"/>
      <c r="E5" s="404"/>
      <c r="F5" s="404"/>
      <c r="G5" s="411" t="str">
        <f>Introduction!D16</f>
        <v>Mrs. Saroj Nimbiwal</v>
      </c>
      <c r="H5" s="412"/>
      <c r="I5" s="412"/>
      <c r="J5" s="412"/>
      <c r="K5" s="413"/>
    </row>
    <row r="6" spans="1:11" s="1" customFormat="1" ht="12" customHeight="1">
      <c r="A6" s="403" t="str">
        <f>Introduction!D27</f>
        <v>Principal</v>
      </c>
      <c r="B6" s="404"/>
      <c r="C6" s="404"/>
      <c r="D6" s="404"/>
      <c r="E6" s="404"/>
      <c r="F6" s="404"/>
      <c r="G6" s="156" t="str">
        <f>Introduction!D17</f>
        <v>Ex. Computer Teacher</v>
      </c>
      <c r="H6" s="157"/>
      <c r="I6" s="157"/>
      <c r="J6" s="157"/>
      <c r="K6" s="158"/>
    </row>
    <row r="7" spans="1:11" s="1" customFormat="1" ht="12" customHeight="1">
      <c r="A7" s="405" t="str">
        <f>Introduction!D28</f>
        <v>GSSS XYZ</v>
      </c>
      <c r="B7" s="406"/>
      <c r="C7" s="406"/>
      <c r="D7" s="406"/>
      <c r="E7" s="406"/>
      <c r="F7" s="406"/>
      <c r="G7" s="407" t="str">
        <f>Introduction!D19</f>
        <v>GSSS Bhattu Kalan</v>
      </c>
      <c r="H7" s="408"/>
      <c r="I7" s="408"/>
      <c r="J7" s="408"/>
      <c r="K7" s="409"/>
    </row>
    <row r="8" spans="1:11" s="1" customFormat="1" ht="12" customHeight="1">
      <c r="A8" s="410" t="s">
        <v>104</v>
      </c>
      <c r="B8" s="410"/>
      <c r="C8" s="410"/>
      <c r="D8" s="410" t="s">
        <v>105</v>
      </c>
      <c r="E8" s="410"/>
      <c r="F8" s="410"/>
      <c r="G8" s="410" t="s">
        <v>106</v>
      </c>
      <c r="H8" s="410"/>
      <c r="I8" s="410"/>
      <c r="J8" s="410"/>
      <c r="K8" s="410"/>
    </row>
    <row r="9" spans="1:11" s="1" customFormat="1" ht="12" customHeight="1">
      <c r="A9" s="400" t="str">
        <f>Introduction!D29</f>
        <v>PQWER4561K</v>
      </c>
      <c r="B9" s="400"/>
      <c r="C9" s="400"/>
      <c r="D9" s="400" t="str">
        <f>Introduction!D30</f>
        <v>RTKG05656L</v>
      </c>
      <c r="E9" s="400"/>
      <c r="F9" s="400"/>
      <c r="G9" s="400" t="str">
        <f>Introduction!D20</f>
        <v>ABCDE1234G</v>
      </c>
      <c r="H9" s="400"/>
      <c r="I9" s="400"/>
      <c r="J9" s="400"/>
      <c r="K9" s="400"/>
    </row>
    <row r="10" spans="1:11" s="1" customFormat="1" ht="12" customHeight="1">
      <c r="A10" s="401" t="s">
        <v>107</v>
      </c>
      <c r="B10" s="375"/>
      <c r="C10" s="375"/>
      <c r="D10" s="375"/>
      <c r="E10" s="375"/>
      <c r="F10" s="402"/>
      <c r="G10" s="386" t="s">
        <v>108</v>
      </c>
      <c r="H10" s="386"/>
      <c r="I10" s="386"/>
      <c r="J10" s="386" t="s">
        <v>109</v>
      </c>
      <c r="K10" s="386"/>
    </row>
    <row r="11" spans="1:11" s="1" customFormat="1" ht="12" customHeight="1">
      <c r="A11" s="392" t="s">
        <v>110</v>
      </c>
      <c r="B11" s="393"/>
      <c r="C11" s="393"/>
      <c r="D11" s="393"/>
      <c r="E11" s="393"/>
      <c r="F11" s="394"/>
      <c r="G11" s="395" t="s">
        <v>361</v>
      </c>
      <c r="H11" s="395"/>
      <c r="I11" s="395"/>
      <c r="J11" s="153" t="s">
        <v>112</v>
      </c>
      <c r="K11" s="153" t="s">
        <v>113</v>
      </c>
    </row>
    <row r="12" spans="1:11" s="1" customFormat="1" ht="12" customHeight="1">
      <c r="A12" s="392" t="s">
        <v>114</v>
      </c>
      <c r="B12" s="393"/>
      <c r="C12" s="393"/>
      <c r="D12" s="393"/>
      <c r="E12" s="393"/>
      <c r="F12" s="394"/>
      <c r="G12" s="395"/>
      <c r="H12" s="395"/>
      <c r="I12" s="395"/>
      <c r="J12" s="396">
        <v>42826</v>
      </c>
      <c r="K12" s="396">
        <v>43190</v>
      </c>
    </row>
    <row r="13" spans="1:11" s="1" customFormat="1" ht="12" customHeight="1">
      <c r="A13" s="397" t="s">
        <v>115</v>
      </c>
      <c r="B13" s="398"/>
      <c r="C13" s="398"/>
      <c r="D13" s="398"/>
      <c r="E13" s="398"/>
      <c r="F13" s="399"/>
      <c r="G13" s="395"/>
      <c r="H13" s="395"/>
      <c r="I13" s="395"/>
      <c r="J13" s="395"/>
      <c r="K13" s="395"/>
    </row>
    <row r="14" spans="1:11" s="1" customFormat="1">
      <c r="A14" s="154"/>
      <c r="B14" s="154"/>
      <c r="C14" s="154"/>
      <c r="D14" s="154"/>
      <c r="E14" s="154"/>
      <c r="F14" s="154"/>
      <c r="G14" s="155"/>
      <c r="H14" s="155"/>
      <c r="I14" s="155"/>
      <c r="J14" s="155"/>
      <c r="K14" s="155"/>
    </row>
    <row r="15" spans="1:11" s="1" customFormat="1">
      <c r="A15" s="386" t="s">
        <v>116</v>
      </c>
      <c r="B15" s="386"/>
      <c r="C15" s="386"/>
      <c r="D15" s="386"/>
      <c r="E15" s="386"/>
      <c r="F15" s="386"/>
      <c r="G15" s="386"/>
      <c r="H15" s="386"/>
      <c r="I15" s="386"/>
      <c r="J15" s="386"/>
      <c r="K15" s="386"/>
    </row>
    <row r="16" spans="1:11" s="1" customFormat="1" ht="45.75" customHeight="1">
      <c r="A16" s="151" t="s">
        <v>117</v>
      </c>
      <c r="B16" s="387" t="s">
        <v>118</v>
      </c>
      <c r="C16" s="388"/>
      <c r="D16" s="388"/>
      <c r="E16" s="389"/>
      <c r="F16" s="390" t="s">
        <v>119</v>
      </c>
      <c r="G16" s="390"/>
      <c r="H16" s="390"/>
      <c r="I16" s="391" t="s">
        <v>120</v>
      </c>
      <c r="J16" s="391"/>
      <c r="K16" s="391"/>
    </row>
    <row r="17" spans="1:11" s="1" customFormat="1">
      <c r="A17" s="151" t="s">
        <v>121</v>
      </c>
      <c r="B17" s="383"/>
      <c r="C17" s="383"/>
      <c r="D17" s="383"/>
      <c r="E17" s="383"/>
      <c r="F17" s="383"/>
      <c r="G17" s="383"/>
      <c r="H17" s="383"/>
      <c r="I17" s="383"/>
      <c r="J17" s="383"/>
      <c r="K17" s="383"/>
    </row>
    <row r="18" spans="1:11" s="1" customFormat="1">
      <c r="A18" s="151" t="s">
        <v>122</v>
      </c>
      <c r="B18" s="383"/>
      <c r="C18" s="383"/>
      <c r="D18" s="383"/>
      <c r="E18" s="383"/>
      <c r="F18" s="383"/>
      <c r="G18" s="383"/>
      <c r="H18" s="383"/>
      <c r="I18" s="383"/>
      <c r="J18" s="383"/>
      <c r="K18" s="383"/>
    </row>
    <row r="19" spans="1:11" s="1" customFormat="1">
      <c r="A19" s="151" t="s">
        <v>123</v>
      </c>
      <c r="B19" s="383"/>
      <c r="C19" s="383"/>
      <c r="D19" s="383"/>
      <c r="E19" s="383"/>
      <c r="F19" s="383"/>
      <c r="G19" s="383"/>
      <c r="H19" s="383"/>
      <c r="I19" s="383"/>
      <c r="J19" s="383"/>
      <c r="K19" s="383"/>
    </row>
    <row r="20" spans="1:11" s="1" customFormat="1">
      <c r="A20" s="151" t="s">
        <v>124</v>
      </c>
      <c r="B20" s="383"/>
      <c r="C20" s="383"/>
      <c r="D20" s="383"/>
      <c r="E20" s="383"/>
      <c r="F20" s="383"/>
      <c r="G20" s="383"/>
      <c r="H20" s="383"/>
      <c r="I20" s="383"/>
      <c r="J20" s="383"/>
      <c r="K20" s="383"/>
    </row>
    <row r="21" spans="1:11" s="1" customFormat="1">
      <c r="A21" s="166"/>
      <c r="B21" s="152"/>
      <c r="C21" s="152"/>
      <c r="D21" s="152"/>
      <c r="E21" s="152"/>
      <c r="F21" s="152"/>
      <c r="G21" s="152"/>
      <c r="H21" s="152"/>
      <c r="I21" s="152"/>
      <c r="J21" s="152"/>
      <c r="K21" s="152"/>
    </row>
    <row r="22" spans="1:11" s="1" customFormat="1" ht="15.75">
      <c r="A22" s="384" t="s">
        <v>125</v>
      </c>
      <c r="B22" s="384"/>
      <c r="C22" s="384"/>
      <c r="D22" s="384"/>
      <c r="E22" s="384"/>
      <c r="F22" s="384"/>
      <c r="G22" s="384"/>
      <c r="H22" s="384"/>
      <c r="I22" s="384"/>
      <c r="J22" s="384"/>
      <c r="K22" s="384"/>
    </row>
    <row r="23" spans="1:11" s="1" customFormat="1" ht="15.75">
      <c r="A23" s="141"/>
      <c r="B23" s="141"/>
      <c r="C23" s="141"/>
      <c r="D23" s="141"/>
      <c r="E23" s="141"/>
      <c r="F23" s="141"/>
      <c r="G23" s="141"/>
      <c r="H23" s="141"/>
      <c r="I23" s="141"/>
      <c r="J23" s="141"/>
      <c r="K23" s="141"/>
    </row>
    <row r="24" spans="1:11" s="1" customFormat="1">
      <c r="A24" s="385" t="s">
        <v>126</v>
      </c>
      <c r="B24" s="385"/>
      <c r="C24" s="385"/>
      <c r="D24" s="385"/>
      <c r="E24" s="385"/>
      <c r="F24" s="385"/>
      <c r="G24" s="385"/>
      <c r="H24" s="385"/>
      <c r="I24" s="385"/>
      <c r="J24" s="385"/>
      <c r="K24" s="385"/>
    </row>
    <row r="25" spans="1:11" s="1" customFormat="1">
      <c r="A25" s="168" t="s">
        <v>127</v>
      </c>
      <c r="B25" s="169"/>
      <c r="C25" s="169"/>
      <c r="D25" s="169"/>
      <c r="E25" s="169"/>
      <c r="F25" s="169"/>
      <c r="G25" s="169"/>
      <c r="H25" s="169"/>
      <c r="I25" s="34"/>
      <c r="J25" s="35"/>
      <c r="K25" s="36"/>
    </row>
    <row r="26" spans="1:11" s="1" customFormat="1">
      <c r="A26" s="170"/>
      <c r="B26" s="171" t="s">
        <v>128</v>
      </c>
      <c r="C26" s="171"/>
      <c r="D26" s="171"/>
      <c r="E26" s="171"/>
      <c r="F26" s="171"/>
      <c r="G26" s="171"/>
      <c r="H26" s="171"/>
      <c r="I26" s="38">
        <f>Tax!J8</f>
        <v>480000</v>
      </c>
      <c r="J26" s="39"/>
      <c r="K26" s="40"/>
    </row>
    <row r="27" spans="1:11" s="1" customFormat="1">
      <c r="A27" s="170"/>
      <c r="B27" s="171" t="s">
        <v>129</v>
      </c>
      <c r="C27" s="171"/>
      <c r="D27" s="171"/>
      <c r="E27" s="171"/>
      <c r="F27" s="171"/>
      <c r="G27" s="171"/>
      <c r="H27" s="171"/>
      <c r="I27" s="38"/>
      <c r="J27" s="39"/>
      <c r="K27" s="40"/>
    </row>
    <row r="28" spans="1:11" s="1" customFormat="1">
      <c r="A28" s="170"/>
      <c r="B28" s="171" t="s">
        <v>130</v>
      </c>
      <c r="C28" s="171"/>
      <c r="D28" s="171"/>
      <c r="E28" s="171"/>
      <c r="F28" s="171"/>
      <c r="G28" s="171"/>
      <c r="H28" s="171"/>
      <c r="I28" s="144">
        <v>0</v>
      </c>
      <c r="J28" s="39"/>
      <c r="K28" s="40"/>
    </row>
    <row r="29" spans="1:11" s="1" customFormat="1">
      <c r="A29" s="170"/>
      <c r="B29" s="171" t="s">
        <v>131</v>
      </c>
      <c r="C29" s="171"/>
      <c r="D29" s="171"/>
      <c r="E29" s="171"/>
      <c r="F29" s="171"/>
      <c r="G29" s="171"/>
      <c r="H29" s="171"/>
      <c r="I29" s="38"/>
      <c r="J29" s="39"/>
      <c r="K29" s="40"/>
    </row>
    <row r="30" spans="1:11" s="1" customFormat="1">
      <c r="A30" s="170"/>
      <c r="B30" s="171" t="s">
        <v>130</v>
      </c>
      <c r="C30" s="171"/>
      <c r="D30" s="171"/>
      <c r="E30" s="171"/>
      <c r="F30" s="171"/>
      <c r="G30" s="171"/>
      <c r="H30" s="171"/>
      <c r="I30" s="144">
        <v>0</v>
      </c>
      <c r="J30" s="39"/>
      <c r="K30" s="40"/>
    </row>
    <row r="31" spans="1:11" s="1" customFormat="1">
      <c r="A31" s="170"/>
      <c r="B31" s="172" t="s">
        <v>132</v>
      </c>
      <c r="C31" s="171"/>
      <c r="D31" s="171"/>
      <c r="E31" s="171"/>
      <c r="F31" s="171"/>
      <c r="G31" s="171"/>
      <c r="H31" s="171"/>
      <c r="I31" s="38"/>
      <c r="J31" s="145">
        <f>I26+I28+I30</f>
        <v>480000</v>
      </c>
      <c r="K31" s="40"/>
    </row>
    <row r="32" spans="1:11" s="1" customFormat="1">
      <c r="A32" s="170" t="s">
        <v>133</v>
      </c>
      <c r="B32" s="171"/>
      <c r="C32" s="171"/>
      <c r="D32" s="171"/>
      <c r="E32" s="171"/>
      <c r="F32" s="171"/>
      <c r="G32" s="171"/>
      <c r="H32" s="171"/>
      <c r="I32" s="38"/>
      <c r="J32" s="39"/>
      <c r="K32" s="40"/>
    </row>
    <row r="33" spans="1:11" s="1" customFormat="1">
      <c r="A33" s="170"/>
      <c r="B33" s="173" t="s">
        <v>246</v>
      </c>
      <c r="C33" s="171"/>
      <c r="D33" s="171"/>
      <c r="E33" s="171"/>
      <c r="F33" s="171"/>
      <c r="G33" s="171"/>
      <c r="H33" s="171"/>
      <c r="I33" s="38">
        <f>Tax!G11</f>
        <v>0</v>
      </c>
      <c r="J33" s="39"/>
      <c r="K33" s="40"/>
    </row>
    <row r="34" spans="1:11" s="1" customFormat="1">
      <c r="A34" s="170"/>
      <c r="B34" s="173" t="s">
        <v>134</v>
      </c>
      <c r="C34" s="171"/>
      <c r="D34" s="171"/>
      <c r="E34" s="171"/>
      <c r="F34" s="171"/>
      <c r="G34" s="171"/>
      <c r="H34" s="171"/>
      <c r="I34" s="41">
        <f>Tax!G12</f>
        <v>0</v>
      </c>
      <c r="J34" s="39"/>
      <c r="K34" s="40"/>
    </row>
    <row r="35" spans="1:11" s="1" customFormat="1">
      <c r="A35" s="170"/>
      <c r="B35" s="381" t="s">
        <v>247</v>
      </c>
      <c r="C35" s="381"/>
      <c r="D35" s="381"/>
      <c r="E35" s="381"/>
      <c r="F35" s="381"/>
      <c r="G35" s="381"/>
      <c r="H35" s="382"/>
      <c r="I35" s="41">
        <f>Tax!G13</f>
        <v>0</v>
      </c>
      <c r="J35" s="39"/>
      <c r="K35" s="40"/>
    </row>
    <row r="36" spans="1:11" s="1" customFormat="1">
      <c r="A36" s="170"/>
      <c r="B36" s="173" t="s">
        <v>248</v>
      </c>
      <c r="C36" s="171"/>
      <c r="D36" s="171"/>
      <c r="E36" s="171"/>
      <c r="F36" s="171"/>
      <c r="G36" s="171"/>
      <c r="H36" s="171"/>
      <c r="I36" s="41">
        <f>Tax!G14</f>
        <v>0</v>
      </c>
      <c r="J36" s="145">
        <f>I33+I34+I35+I36</f>
        <v>0</v>
      </c>
      <c r="K36" s="40"/>
    </row>
    <row r="37" spans="1:11" s="1" customFormat="1">
      <c r="A37" s="170" t="s">
        <v>136</v>
      </c>
      <c r="B37" s="171"/>
      <c r="C37" s="171"/>
      <c r="D37" s="171"/>
      <c r="E37" s="171"/>
      <c r="F37" s="171"/>
      <c r="G37" s="171"/>
      <c r="H37" s="171"/>
      <c r="I37" s="147"/>
      <c r="J37" s="39"/>
      <c r="K37" s="40">
        <f>J31-J36</f>
        <v>480000</v>
      </c>
    </row>
    <row r="38" spans="1:11" s="1" customFormat="1">
      <c r="A38" s="170" t="s">
        <v>137</v>
      </c>
      <c r="B38" s="171"/>
      <c r="C38" s="171"/>
      <c r="D38" s="171"/>
      <c r="E38" s="171"/>
      <c r="F38" s="171"/>
      <c r="G38" s="171"/>
      <c r="H38" s="171"/>
      <c r="I38" s="38"/>
      <c r="J38" s="39"/>
      <c r="K38" s="40"/>
    </row>
    <row r="39" spans="1:11" s="1" customFormat="1">
      <c r="A39" s="170"/>
      <c r="B39" s="171" t="s">
        <v>138</v>
      </c>
      <c r="C39" s="171"/>
      <c r="D39" s="171"/>
      <c r="E39" s="171"/>
      <c r="F39" s="171"/>
      <c r="G39" s="171"/>
      <c r="H39" s="171"/>
      <c r="I39" s="146">
        <v>0</v>
      </c>
      <c r="J39" s="39"/>
      <c r="K39" s="40"/>
    </row>
    <row r="40" spans="1:11" s="1" customFormat="1">
      <c r="A40" s="170"/>
      <c r="B40" s="171" t="s">
        <v>139</v>
      </c>
      <c r="C40" s="171"/>
      <c r="D40" s="171"/>
      <c r="E40" s="171"/>
      <c r="F40" s="171"/>
      <c r="G40" s="171"/>
      <c r="H40" s="171"/>
      <c r="I40" s="146">
        <v>0</v>
      </c>
      <c r="J40" s="39"/>
      <c r="K40" s="40"/>
    </row>
    <row r="41" spans="1:11" s="1" customFormat="1">
      <c r="A41" s="170"/>
      <c r="B41" s="171" t="s">
        <v>385</v>
      </c>
      <c r="C41" s="171"/>
      <c r="D41" s="171"/>
      <c r="E41" s="171"/>
      <c r="F41" s="171"/>
      <c r="G41" s="171"/>
      <c r="H41" s="171"/>
      <c r="I41" s="149">
        <f>Tax!J20</f>
        <v>0</v>
      </c>
      <c r="J41" s="39"/>
      <c r="K41" s="40"/>
    </row>
    <row r="42" spans="1:11" s="1" customFormat="1">
      <c r="A42" s="170" t="s">
        <v>366</v>
      </c>
      <c r="B42" s="171"/>
      <c r="C42" s="171"/>
      <c r="D42" s="171"/>
      <c r="E42" s="171"/>
      <c r="F42" s="171"/>
      <c r="G42" s="171"/>
      <c r="H42" s="171"/>
      <c r="I42" s="147"/>
      <c r="J42" s="145">
        <f>I39+I40+I41</f>
        <v>0</v>
      </c>
      <c r="K42" s="40"/>
    </row>
    <row r="43" spans="1:11" s="1" customFormat="1">
      <c r="A43" s="170" t="s">
        <v>141</v>
      </c>
      <c r="B43" s="171"/>
      <c r="C43" s="171"/>
      <c r="D43" s="171"/>
      <c r="E43" s="171"/>
      <c r="F43" s="171"/>
      <c r="G43" s="171"/>
      <c r="H43" s="171"/>
      <c r="I43" s="38"/>
      <c r="J43" s="39"/>
      <c r="K43" s="40">
        <f>K37-J42</f>
        <v>480000</v>
      </c>
    </row>
    <row r="44" spans="1:11" s="1" customFormat="1">
      <c r="A44" s="170" t="s">
        <v>142</v>
      </c>
      <c r="B44" s="171"/>
      <c r="C44" s="171"/>
      <c r="D44" s="171"/>
      <c r="E44" s="171"/>
      <c r="F44" s="171"/>
      <c r="G44" s="171"/>
      <c r="H44" s="171"/>
      <c r="I44" s="38"/>
      <c r="J44" s="39"/>
      <c r="K44" s="40"/>
    </row>
    <row r="45" spans="1:11" s="1" customFormat="1">
      <c r="A45" s="170"/>
      <c r="B45" s="166" t="s">
        <v>364</v>
      </c>
      <c r="C45" s="166"/>
      <c r="D45" s="166"/>
      <c r="E45" s="166"/>
      <c r="F45" s="166"/>
      <c r="G45" s="171"/>
      <c r="H45" s="171"/>
      <c r="I45" s="38">
        <f>Tax!J17</f>
        <v>0</v>
      </c>
      <c r="J45" s="39"/>
      <c r="K45" s="40"/>
    </row>
    <row r="46" spans="1:11" s="1" customFormat="1">
      <c r="A46" s="170"/>
      <c r="B46" s="378" t="s">
        <v>365</v>
      </c>
      <c r="C46" s="378"/>
      <c r="D46" s="378"/>
      <c r="E46" s="378"/>
      <c r="F46" s="378"/>
      <c r="G46" s="171"/>
      <c r="H46" s="171"/>
      <c r="I46" s="41">
        <f>Tax!J24</f>
        <v>0</v>
      </c>
      <c r="J46" s="39"/>
      <c r="K46" s="39"/>
    </row>
    <row r="47" spans="1:11" s="1" customFormat="1">
      <c r="A47" s="170"/>
      <c r="B47" s="380" t="s">
        <v>143</v>
      </c>
      <c r="C47" s="380"/>
      <c r="D47" s="380"/>
      <c r="E47" s="380"/>
      <c r="F47" s="380"/>
      <c r="G47" s="171"/>
      <c r="H47" s="171"/>
      <c r="I47" s="41">
        <f>Tax!J22</f>
        <v>0</v>
      </c>
      <c r="J47" s="148">
        <f>I45+I46+I47</f>
        <v>0</v>
      </c>
      <c r="K47" s="39"/>
    </row>
    <row r="48" spans="1:11" s="1" customFormat="1">
      <c r="A48" s="174" t="s">
        <v>144</v>
      </c>
      <c r="B48" s="175"/>
      <c r="C48" s="175"/>
      <c r="D48" s="175"/>
      <c r="E48" s="175"/>
      <c r="F48" s="175"/>
      <c r="G48" s="175"/>
      <c r="H48" s="175"/>
      <c r="I48" s="43"/>
      <c r="J48" s="43"/>
      <c r="K48" s="46">
        <f>K43-J47</f>
        <v>480000</v>
      </c>
    </row>
    <row r="49" spans="1:11" s="1" customFormat="1"/>
    <row r="50" spans="1:11" s="1" customFormat="1"/>
    <row r="51" spans="1:11" s="1" customFormat="1">
      <c r="A51" s="168" t="s">
        <v>145</v>
      </c>
      <c r="B51" s="169"/>
      <c r="C51" s="169"/>
      <c r="D51" s="169"/>
      <c r="E51" s="169"/>
      <c r="F51" s="169"/>
      <c r="G51" s="169"/>
      <c r="H51" s="169"/>
      <c r="I51" s="176"/>
      <c r="J51" s="176"/>
      <c r="K51" s="177">
        <f>K48</f>
        <v>480000</v>
      </c>
    </row>
    <row r="52" spans="1:11" s="1" customFormat="1">
      <c r="A52" s="170" t="s">
        <v>146</v>
      </c>
      <c r="B52" s="171"/>
      <c r="C52" s="171"/>
      <c r="D52" s="171"/>
      <c r="E52" s="171"/>
      <c r="F52" s="171"/>
      <c r="G52" s="171"/>
      <c r="H52" s="171"/>
      <c r="I52" s="379" t="s">
        <v>147</v>
      </c>
      <c r="J52" s="379" t="s">
        <v>148</v>
      </c>
      <c r="K52" s="178"/>
    </row>
    <row r="53" spans="1:11" s="1" customFormat="1">
      <c r="A53" s="170" t="s">
        <v>149</v>
      </c>
      <c r="B53" s="171"/>
      <c r="C53" s="171"/>
      <c r="D53" s="171"/>
      <c r="E53" s="171"/>
      <c r="F53" s="171"/>
      <c r="G53" s="171"/>
      <c r="H53" s="171"/>
      <c r="I53" s="379"/>
      <c r="J53" s="379"/>
      <c r="K53" s="178"/>
    </row>
    <row r="54" spans="1:11" s="1" customFormat="1" ht="12" customHeight="1">
      <c r="A54" s="170"/>
      <c r="B54" s="164" t="s">
        <v>367</v>
      </c>
      <c r="C54" s="164"/>
      <c r="D54" s="164"/>
      <c r="E54" s="164"/>
      <c r="F54" s="164"/>
      <c r="G54" s="376">
        <f>Tax!I27</f>
        <v>0</v>
      </c>
      <c r="H54" s="377"/>
      <c r="I54" s="187"/>
      <c r="J54" s="187"/>
      <c r="K54" s="165"/>
    </row>
    <row r="55" spans="1:11" s="1" customFormat="1" ht="12" customHeight="1">
      <c r="A55" s="170"/>
      <c r="B55" s="164" t="s">
        <v>153</v>
      </c>
      <c r="C55" s="164"/>
      <c r="D55" s="164"/>
      <c r="E55" s="164"/>
      <c r="F55" s="164"/>
      <c r="G55" s="376">
        <f>Tax!I28</f>
        <v>0</v>
      </c>
      <c r="H55" s="377"/>
      <c r="I55" s="187"/>
      <c r="J55" s="187"/>
      <c r="K55" s="165"/>
    </row>
    <row r="56" spans="1:11" s="1" customFormat="1" ht="12" customHeight="1">
      <c r="A56" s="170"/>
      <c r="B56" s="164" t="s">
        <v>154</v>
      </c>
      <c r="C56" s="164"/>
      <c r="D56" s="164"/>
      <c r="E56" s="164"/>
      <c r="F56" s="164"/>
      <c r="G56" s="376">
        <f>Tax!I29</f>
        <v>0</v>
      </c>
      <c r="H56" s="377"/>
      <c r="I56" s="187"/>
      <c r="J56" s="187"/>
      <c r="K56" s="165"/>
    </row>
    <row r="57" spans="1:11" s="1" customFormat="1" ht="12" customHeight="1">
      <c r="A57" s="170"/>
      <c r="B57" s="164" t="s">
        <v>155</v>
      </c>
      <c r="C57" s="164"/>
      <c r="D57" s="164"/>
      <c r="E57" s="164"/>
      <c r="F57" s="164"/>
      <c r="G57" s="376">
        <f>Tax!I30</f>
        <v>0</v>
      </c>
      <c r="H57" s="377"/>
      <c r="I57" s="187"/>
      <c r="J57" s="187"/>
      <c r="K57" s="165"/>
    </row>
    <row r="58" spans="1:11" s="1" customFormat="1" ht="12" customHeight="1">
      <c r="A58" s="170"/>
      <c r="B58" s="164" t="s">
        <v>156</v>
      </c>
      <c r="C58" s="164"/>
      <c r="D58" s="164"/>
      <c r="E58" s="164"/>
      <c r="F58" s="164"/>
      <c r="G58" s="376">
        <f>Tax!I31</f>
        <v>0</v>
      </c>
      <c r="H58" s="377"/>
      <c r="I58" s="187"/>
      <c r="J58" s="187"/>
      <c r="K58" s="165"/>
    </row>
    <row r="59" spans="1:11" s="1" customFormat="1" ht="12" customHeight="1">
      <c r="A59" s="170"/>
      <c r="B59" s="164" t="s">
        <v>157</v>
      </c>
      <c r="C59" s="164"/>
      <c r="D59" s="164"/>
      <c r="E59" s="164"/>
      <c r="F59" s="164"/>
      <c r="G59" s="376">
        <f>Tax!I32</f>
        <v>0</v>
      </c>
      <c r="H59" s="377"/>
      <c r="I59" s="187"/>
      <c r="J59" s="187"/>
      <c r="K59" s="165"/>
    </row>
    <row r="60" spans="1:11" s="1" customFormat="1" ht="12" customHeight="1">
      <c r="A60" s="170"/>
      <c r="B60" s="188" t="s">
        <v>158</v>
      </c>
      <c r="C60" s="164"/>
      <c r="D60" s="164"/>
      <c r="E60" s="164"/>
      <c r="F60" s="164"/>
      <c r="G60" s="376">
        <f>Tax!I33</f>
        <v>0</v>
      </c>
      <c r="H60" s="377"/>
      <c r="I60" s="187"/>
      <c r="J60" s="187"/>
      <c r="K60" s="165"/>
    </row>
    <row r="61" spans="1:11" s="1" customFormat="1" ht="12" customHeight="1">
      <c r="A61" s="170"/>
      <c r="B61" s="188" t="s">
        <v>159</v>
      </c>
      <c r="C61" s="164"/>
      <c r="D61" s="164"/>
      <c r="E61" s="164"/>
      <c r="F61" s="164"/>
      <c r="G61" s="376">
        <f>Tax!I34</f>
        <v>0</v>
      </c>
      <c r="H61" s="377"/>
      <c r="I61" s="187"/>
      <c r="J61" s="187"/>
      <c r="K61" s="165"/>
    </row>
    <row r="62" spans="1:11" s="1" customFormat="1" ht="12" customHeight="1">
      <c r="A62" s="170"/>
      <c r="B62" s="188" t="s">
        <v>371</v>
      </c>
      <c r="C62" s="164"/>
      <c r="D62" s="164"/>
      <c r="E62" s="164"/>
      <c r="F62" s="164"/>
      <c r="G62" s="376">
        <f>Tax!I35</f>
        <v>0</v>
      </c>
      <c r="H62" s="377"/>
      <c r="I62" s="187"/>
      <c r="J62" s="187"/>
      <c r="K62" s="165"/>
    </row>
    <row r="63" spans="1:11" s="1" customFormat="1" ht="12" customHeight="1">
      <c r="A63" s="170"/>
      <c r="B63" s="164" t="s">
        <v>161</v>
      </c>
      <c r="C63" s="164"/>
      <c r="D63" s="164"/>
      <c r="E63" s="164"/>
      <c r="F63" s="164"/>
      <c r="G63" s="189"/>
      <c r="H63" s="190">
        <f>Tax!I36</f>
        <v>0</v>
      </c>
      <c r="I63" s="187"/>
      <c r="J63" s="187"/>
      <c r="K63" s="165"/>
    </row>
    <row r="64" spans="1:11" s="1" customFormat="1">
      <c r="A64" s="170"/>
      <c r="B64" s="191" t="s">
        <v>380</v>
      </c>
      <c r="C64" s="164"/>
      <c r="D64" s="164"/>
      <c r="E64" s="164"/>
      <c r="F64" s="164"/>
      <c r="G64" s="376"/>
      <c r="H64" s="377"/>
      <c r="I64" s="187">
        <f>SUM(G54:H63)</f>
        <v>0</v>
      </c>
      <c r="J64" s="187">
        <f>Tax!J37</f>
        <v>0</v>
      </c>
      <c r="K64" s="165"/>
    </row>
    <row r="65" spans="1:11" s="1" customFormat="1">
      <c r="A65" s="181" t="s">
        <v>379</v>
      </c>
      <c r="B65" s="192" t="s">
        <v>378</v>
      </c>
      <c r="C65" s="171"/>
      <c r="D65" s="171"/>
      <c r="E65" s="171"/>
      <c r="F65" s="171"/>
      <c r="G65" s="180"/>
      <c r="H65" s="180"/>
      <c r="I65" s="179"/>
      <c r="J65" s="179"/>
      <c r="K65" s="178"/>
    </row>
    <row r="66" spans="1:11" s="193" customFormat="1" ht="12" customHeight="1">
      <c r="A66" s="163"/>
      <c r="B66" s="199" t="s">
        <v>368</v>
      </c>
      <c r="C66" s="200"/>
      <c r="D66" s="200"/>
      <c r="E66" s="200"/>
      <c r="F66" s="200"/>
      <c r="G66" s="200"/>
      <c r="H66" s="189"/>
      <c r="I66" s="187">
        <f>Tax!J38</f>
        <v>0</v>
      </c>
      <c r="J66" s="187"/>
      <c r="K66" s="165"/>
    </row>
    <row r="67" spans="1:11" s="193" customFormat="1" ht="12" customHeight="1">
      <c r="A67" s="163"/>
      <c r="B67" s="373" t="s">
        <v>369</v>
      </c>
      <c r="C67" s="373"/>
      <c r="D67" s="373"/>
      <c r="E67" s="373"/>
      <c r="F67" s="373"/>
      <c r="G67" s="373"/>
      <c r="H67" s="189"/>
      <c r="I67" s="187">
        <f>Tax!J39</f>
        <v>0</v>
      </c>
      <c r="J67" s="187"/>
      <c r="K67" s="165"/>
    </row>
    <row r="68" spans="1:11" s="193" customFormat="1" ht="12" customHeight="1">
      <c r="A68" s="163"/>
      <c r="B68" s="373" t="s">
        <v>370</v>
      </c>
      <c r="C68" s="373"/>
      <c r="D68" s="373"/>
      <c r="E68" s="373"/>
      <c r="F68" s="373"/>
      <c r="G68" s="373"/>
      <c r="H68" s="189"/>
      <c r="I68" s="187">
        <f>Tax!J40</f>
        <v>0</v>
      </c>
      <c r="J68" s="187"/>
      <c r="K68" s="165"/>
    </row>
    <row r="69" spans="1:11" s="193" customFormat="1" ht="12" customHeight="1">
      <c r="A69" s="163"/>
      <c r="B69" s="196" t="s">
        <v>372</v>
      </c>
      <c r="C69" s="196"/>
      <c r="D69" s="196"/>
      <c r="E69" s="196"/>
      <c r="F69" s="196"/>
      <c r="G69" s="196"/>
      <c r="H69" s="189"/>
      <c r="I69" s="187">
        <f>Tax!J42</f>
        <v>0</v>
      </c>
      <c r="J69" s="187"/>
      <c r="K69" s="165"/>
    </row>
    <row r="70" spans="1:11" s="193" customFormat="1" ht="12" customHeight="1">
      <c r="A70" s="163"/>
      <c r="B70" s="196" t="s">
        <v>373</v>
      </c>
      <c r="C70" s="196"/>
      <c r="D70" s="196"/>
      <c r="E70" s="196"/>
      <c r="F70" s="196"/>
      <c r="G70" s="196"/>
      <c r="H70" s="189"/>
      <c r="I70" s="187">
        <f>Tax!J43</f>
        <v>0</v>
      </c>
      <c r="J70" s="187"/>
      <c r="K70" s="165"/>
    </row>
    <row r="71" spans="1:11" s="193" customFormat="1" ht="12" customHeight="1">
      <c r="A71" s="163"/>
      <c r="B71" s="196" t="s">
        <v>374</v>
      </c>
      <c r="C71" s="196"/>
      <c r="D71" s="196"/>
      <c r="E71" s="196"/>
      <c r="F71" s="196"/>
      <c r="G71" s="196"/>
      <c r="H71" s="189"/>
      <c r="I71" s="187">
        <f>Tax!J44</f>
        <v>0</v>
      </c>
      <c r="J71" s="187"/>
      <c r="K71" s="165"/>
    </row>
    <row r="72" spans="1:11" s="193" customFormat="1" ht="12" customHeight="1">
      <c r="A72" s="163"/>
      <c r="B72" s="196" t="s">
        <v>375</v>
      </c>
      <c r="C72" s="196"/>
      <c r="D72" s="196"/>
      <c r="E72" s="196"/>
      <c r="F72" s="196"/>
      <c r="G72" s="196"/>
      <c r="H72" s="189"/>
      <c r="I72" s="187">
        <f>Tax!J45</f>
        <v>0</v>
      </c>
      <c r="J72" s="187"/>
      <c r="K72" s="165"/>
    </row>
    <row r="73" spans="1:11" s="193" customFormat="1" ht="12" customHeight="1">
      <c r="A73" s="163"/>
      <c r="B73" s="374" t="s">
        <v>376</v>
      </c>
      <c r="C73" s="374"/>
      <c r="D73" s="374"/>
      <c r="E73" s="374"/>
      <c r="F73" s="374"/>
      <c r="G73" s="374"/>
      <c r="H73" s="189"/>
      <c r="I73" s="187">
        <f>Tax!J46</f>
        <v>0</v>
      </c>
      <c r="J73" s="187"/>
      <c r="K73" s="165"/>
    </row>
    <row r="74" spans="1:11" s="193" customFormat="1" ht="12" customHeight="1">
      <c r="A74" s="163"/>
      <c r="B74" s="196" t="s">
        <v>377</v>
      </c>
      <c r="C74" s="196"/>
      <c r="D74" s="196"/>
      <c r="E74" s="196"/>
      <c r="F74" s="196"/>
      <c r="G74" s="196"/>
      <c r="H74" s="189"/>
      <c r="I74" s="187">
        <f>Tax!J47</f>
        <v>0</v>
      </c>
      <c r="J74" s="187"/>
      <c r="K74" s="165"/>
    </row>
    <row r="75" spans="1:11" s="1" customFormat="1">
      <c r="A75" s="170"/>
      <c r="B75" s="197" t="s">
        <v>381</v>
      </c>
      <c r="C75" s="198"/>
      <c r="D75" s="198"/>
      <c r="E75" s="198"/>
      <c r="F75" s="198"/>
      <c r="G75" s="198"/>
      <c r="H75" s="180"/>
      <c r="I75" s="179">
        <f>I66+I67+I68+I69+I70+I71+I72+I73+I74</f>
        <v>0</v>
      </c>
      <c r="J75" s="179">
        <f>I75</f>
        <v>0</v>
      </c>
      <c r="K75" s="178"/>
    </row>
    <row r="76" spans="1:11" s="1" customFormat="1">
      <c r="A76" s="170" t="s">
        <v>176</v>
      </c>
      <c r="B76" s="171"/>
      <c r="C76" s="171"/>
      <c r="D76" s="171"/>
      <c r="E76" s="171"/>
      <c r="F76" s="171"/>
      <c r="G76" s="171"/>
      <c r="H76" s="171"/>
      <c r="I76" s="179"/>
      <c r="J76" s="179"/>
      <c r="K76" s="178">
        <f>J64+J75</f>
        <v>0</v>
      </c>
    </row>
    <row r="77" spans="1:11" s="1" customFormat="1">
      <c r="A77" s="170" t="s">
        <v>177</v>
      </c>
      <c r="B77" s="171"/>
      <c r="C77" s="171"/>
      <c r="D77" s="171"/>
      <c r="E77" s="171"/>
      <c r="F77" s="171"/>
      <c r="G77" s="171"/>
      <c r="H77" s="171"/>
      <c r="I77" s="179"/>
      <c r="J77" s="179"/>
      <c r="K77" s="151">
        <f>K51-K76</f>
        <v>480000</v>
      </c>
    </row>
    <row r="78" spans="1:11" s="1" customFormat="1">
      <c r="A78" s="170" t="s">
        <v>178</v>
      </c>
      <c r="B78" s="171"/>
      <c r="C78" s="171"/>
      <c r="D78" s="171"/>
      <c r="E78" s="171"/>
      <c r="F78" s="171"/>
      <c r="G78" s="171"/>
      <c r="H78" s="171"/>
      <c r="I78" s="179"/>
      <c r="J78" s="179"/>
      <c r="K78" s="182">
        <f>Tax!J59</f>
        <v>11500</v>
      </c>
    </row>
    <row r="79" spans="1:11" s="1" customFormat="1">
      <c r="A79" s="170" t="s">
        <v>179</v>
      </c>
      <c r="B79" s="171"/>
      <c r="C79" s="171"/>
      <c r="D79" s="171"/>
      <c r="E79" s="171"/>
      <c r="F79" s="171"/>
      <c r="G79" s="171"/>
      <c r="H79" s="171"/>
      <c r="I79" s="179"/>
      <c r="J79" s="179"/>
      <c r="K79" s="183">
        <f>Tax!J60</f>
        <v>345</v>
      </c>
    </row>
    <row r="80" spans="1:11" s="1" customFormat="1">
      <c r="A80" s="170" t="s">
        <v>180</v>
      </c>
      <c r="B80" s="171"/>
      <c r="C80" s="171"/>
      <c r="D80" s="171"/>
      <c r="E80" s="171"/>
      <c r="F80" s="171"/>
      <c r="G80" s="171"/>
      <c r="H80" s="171"/>
      <c r="I80" s="179"/>
      <c r="J80" s="179"/>
      <c r="K80" s="178">
        <f>K78+K79</f>
        <v>11845</v>
      </c>
    </row>
    <row r="81" spans="1:11" s="1" customFormat="1">
      <c r="A81" s="170" t="s">
        <v>181</v>
      </c>
      <c r="B81" s="171"/>
      <c r="C81" s="171"/>
      <c r="D81" s="171"/>
      <c r="E81" s="171"/>
      <c r="F81" s="171"/>
      <c r="G81" s="171"/>
      <c r="H81" s="171"/>
      <c r="I81" s="179"/>
      <c r="J81" s="179"/>
      <c r="K81" s="184">
        <f>Tax!J62</f>
        <v>0</v>
      </c>
    </row>
    <row r="82" spans="1:11" s="1" customFormat="1">
      <c r="A82" s="174" t="s">
        <v>182</v>
      </c>
      <c r="B82" s="175"/>
      <c r="C82" s="175"/>
      <c r="D82" s="175"/>
      <c r="E82" s="175"/>
      <c r="F82" s="175"/>
      <c r="G82" s="175"/>
      <c r="H82" s="175"/>
      <c r="I82" s="185"/>
      <c r="J82" s="185"/>
      <c r="K82" s="186">
        <f>K80-K81</f>
        <v>11845</v>
      </c>
    </row>
    <row r="83" spans="1:11" s="1" customFormat="1">
      <c r="A83" s="166"/>
      <c r="B83" s="166"/>
      <c r="C83" s="166"/>
      <c r="D83" s="166"/>
      <c r="E83" s="166"/>
      <c r="F83" s="166"/>
      <c r="G83" s="166"/>
      <c r="H83" s="166"/>
      <c r="I83" s="166"/>
      <c r="J83" s="166"/>
      <c r="K83" s="166"/>
    </row>
    <row r="84" spans="1:11" s="1" customFormat="1">
      <c r="A84" s="166" t="s">
        <v>183</v>
      </c>
      <c r="B84" s="166"/>
      <c r="C84" s="166"/>
      <c r="D84" s="166"/>
      <c r="E84" s="166"/>
      <c r="F84" s="166"/>
      <c r="G84" s="166"/>
      <c r="H84" s="166"/>
      <c r="I84" s="166"/>
      <c r="J84" s="166"/>
      <c r="K84" s="166"/>
    </row>
    <row r="85" spans="1:11" s="1" customFormat="1">
      <c r="A85" s="159" t="s">
        <v>90</v>
      </c>
      <c r="B85" s="375" t="str">
        <f>A5</f>
        <v>Mr. Rajender Kumar</v>
      </c>
      <c r="C85" s="375"/>
      <c r="D85" s="375"/>
      <c r="E85" s="160" t="s">
        <v>184</v>
      </c>
      <c r="F85" s="160"/>
      <c r="G85" s="160"/>
      <c r="H85" s="161" t="str">
        <f>A6</f>
        <v>Principal</v>
      </c>
      <c r="I85" s="160" t="s">
        <v>185</v>
      </c>
      <c r="J85" s="160"/>
      <c r="K85" s="162"/>
    </row>
    <row r="86" spans="1:11" s="1" customFormat="1">
      <c r="A86" s="167" t="s">
        <v>82</v>
      </c>
      <c r="B86" s="202">
        <f>K82</f>
        <v>11845</v>
      </c>
      <c r="C86" s="164" t="s">
        <v>187</v>
      </c>
      <c r="D86" s="150"/>
      <c r="E86" s="150"/>
      <c r="F86" s="150"/>
      <c r="G86" s="150"/>
      <c r="H86" s="150"/>
      <c r="I86" s="150"/>
      <c r="J86" s="150"/>
      <c r="K86" s="165" t="s">
        <v>188</v>
      </c>
    </row>
    <row r="87" spans="1:11" s="1" customFormat="1">
      <c r="A87" s="163" t="s">
        <v>189</v>
      </c>
      <c r="B87" s="164"/>
      <c r="C87" s="164"/>
      <c r="D87" s="164"/>
      <c r="E87" s="164"/>
      <c r="F87" s="164"/>
      <c r="G87" s="164"/>
      <c r="H87" s="164"/>
      <c r="I87" s="164"/>
      <c r="J87" s="164"/>
      <c r="K87" s="165"/>
    </row>
    <row r="88" spans="1:11" s="1" customFormat="1">
      <c r="A88" s="163" t="s">
        <v>190</v>
      </c>
      <c r="B88" s="164"/>
      <c r="C88" s="164"/>
      <c r="D88" s="164"/>
      <c r="E88" s="164"/>
      <c r="F88" s="164"/>
      <c r="G88" s="164"/>
      <c r="H88" s="164"/>
      <c r="I88" s="164"/>
      <c r="J88" s="164"/>
      <c r="K88" s="165"/>
    </row>
    <row r="89" spans="1:11" s="1" customFormat="1">
      <c r="A89" s="163" t="s">
        <v>191</v>
      </c>
      <c r="B89" s="164"/>
      <c r="C89" s="164"/>
      <c r="D89" s="164"/>
      <c r="E89" s="164"/>
      <c r="F89" s="164"/>
      <c r="G89" s="164"/>
      <c r="H89" s="164"/>
      <c r="I89" s="164"/>
      <c r="J89" s="164"/>
      <c r="K89" s="165"/>
    </row>
    <row r="90" spans="1:11" s="1" customFormat="1">
      <c r="A90" s="37"/>
      <c r="B90" s="22"/>
      <c r="C90" s="22"/>
      <c r="D90" s="22"/>
      <c r="E90" s="22"/>
      <c r="F90" s="22"/>
      <c r="G90" s="22"/>
      <c r="H90" s="22"/>
      <c r="I90" s="22"/>
      <c r="J90" s="22"/>
      <c r="K90" s="40"/>
    </row>
    <row r="91" spans="1:11" s="1" customFormat="1">
      <c r="A91" s="37"/>
      <c r="B91" s="22"/>
      <c r="C91" s="22"/>
      <c r="D91" s="22"/>
      <c r="E91" s="22"/>
      <c r="F91" s="22"/>
      <c r="G91" s="22"/>
      <c r="H91" s="22"/>
      <c r="I91" s="22"/>
      <c r="J91" s="22"/>
      <c r="K91" s="40"/>
    </row>
    <row r="92" spans="1:11" s="1" customFormat="1">
      <c r="A92" s="170"/>
      <c r="B92" s="171"/>
      <c r="C92" s="171"/>
      <c r="D92" s="171"/>
      <c r="E92" s="171"/>
      <c r="F92" s="171" t="s">
        <v>192</v>
      </c>
      <c r="G92" s="171"/>
      <c r="H92" s="171"/>
      <c r="I92" s="171"/>
      <c r="J92" s="171"/>
      <c r="K92" s="178"/>
    </row>
    <row r="93" spans="1:11" s="1" customFormat="1">
      <c r="A93" s="170" t="s">
        <v>193</v>
      </c>
      <c r="B93" s="171" t="str">
        <f>Introduction!D28</f>
        <v>GSSS XYZ</v>
      </c>
      <c r="C93" s="171"/>
      <c r="D93" s="171"/>
      <c r="E93" s="171"/>
      <c r="F93" s="171" t="s">
        <v>194</v>
      </c>
      <c r="G93" s="171"/>
      <c r="H93" s="372" t="str">
        <f>A5</f>
        <v>Mr. Rajender Kumar</v>
      </c>
      <c r="I93" s="372"/>
      <c r="J93" s="372"/>
      <c r="K93" s="178"/>
    </row>
    <row r="94" spans="1:11" s="1" customFormat="1">
      <c r="A94" s="170" t="s">
        <v>195</v>
      </c>
      <c r="B94" s="201"/>
      <c r="C94" s="171"/>
      <c r="D94" s="171"/>
      <c r="E94" s="171"/>
      <c r="F94" s="171" t="s">
        <v>196</v>
      </c>
      <c r="G94" s="171"/>
      <c r="H94" s="372" t="str">
        <f>A6</f>
        <v>Principal</v>
      </c>
      <c r="I94" s="372"/>
      <c r="J94" s="372"/>
      <c r="K94" s="178"/>
    </row>
    <row r="95" spans="1:11" s="1" customFormat="1">
      <c r="A95" s="174"/>
      <c r="B95" s="175"/>
      <c r="C95" s="175"/>
      <c r="D95" s="175"/>
      <c r="E95" s="175"/>
      <c r="F95" s="175"/>
      <c r="G95" s="175"/>
      <c r="H95" s="175"/>
      <c r="I95" s="175"/>
      <c r="J95" s="175"/>
      <c r="K95" s="186"/>
    </row>
    <row r="97" spans="1:8" s="1" customFormat="1">
      <c r="A97" s="194" t="s">
        <v>197</v>
      </c>
      <c r="B97" s="166"/>
    </row>
    <row r="98" spans="1:8" s="1" customFormat="1">
      <c r="A98" s="195" t="s">
        <v>198</v>
      </c>
      <c r="B98" s="166"/>
    </row>
    <row r="99" spans="1:8" s="1" customFormat="1">
      <c r="A99" s="194" t="s">
        <v>199</v>
      </c>
      <c r="B99" s="166"/>
    </row>
    <row r="100" spans="1:8" s="1" customFormat="1">
      <c r="A100" s="194" t="s">
        <v>200</v>
      </c>
      <c r="B100" s="194"/>
    </row>
    <row r="101" spans="1:8" s="1" customFormat="1">
      <c r="A101" s="194" t="s">
        <v>201</v>
      </c>
      <c r="B101" s="194"/>
    </row>
    <row r="102" spans="1:8" s="1" customFormat="1">
      <c r="A102" s="194" t="s">
        <v>202</v>
      </c>
      <c r="B102" s="194"/>
    </row>
    <row r="103" spans="1:8" s="1" customFormat="1">
      <c r="A103" s="56" t="s">
        <v>203</v>
      </c>
      <c r="B103" s="56"/>
      <c r="C103" s="57"/>
      <c r="H103" s="54"/>
    </row>
  </sheetData>
  <sheetProtection password="C438" sheet="1" objects="1" scenarios="1" selectLockedCells="1"/>
  <mergeCells count="64">
    <mergeCell ref="A5:F5"/>
    <mergeCell ref="G5:K5"/>
    <mergeCell ref="A1:K1"/>
    <mergeCell ref="A2:K2"/>
    <mergeCell ref="A3:K3"/>
    <mergeCell ref="A4:F4"/>
    <mergeCell ref="G4:K4"/>
    <mergeCell ref="A6:F6"/>
    <mergeCell ref="A7:F7"/>
    <mergeCell ref="G7:K7"/>
    <mergeCell ref="A8:C8"/>
    <mergeCell ref="D8:F8"/>
    <mergeCell ref="G8:K8"/>
    <mergeCell ref="A9:C9"/>
    <mergeCell ref="D9:F9"/>
    <mergeCell ref="G9:K9"/>
    <mergeCell ref="A10:F10"/>
    <mergeCell ref="G10:I10"/>
    <mergeCell ref="J10:K10"/>
    <mergeCell ref="A11:F11"/>
    <mergeCell ref="G11:I13"/>
    <mergeCell ref="A12:F12"/>
    <mergeCell ref="J12:J13"/>
    <mergeCell ref="K12:K13"/>
    <mergeCell ref="A13:F13"/>
    <mergeCell ref="A15:K15"/>
    <mergeCell ref="B16:E16"/>
    <mergeCell ref="F16:H16"/>
    <mergeCell ref="I16:K16"/>
    <mergeCell ref="B17:E17"/>
    <mergeCell ref="F17:H17"/>
    <mergeCell ref="I17:K17"/>
    <mergeCell ref="B35:H35"/>
    <mergeCell ref="B18:E18"/>
    <mergeCell ref="F18:H18"/>
    <mergeCell ref="I18:K18"/>
    <mergeCell ref="B19:E19"/>
    <mergeCell ref="F19:H19"/>
    <mergeCell ref="I19:K19"/>
    <mergeCell ref="B20:E20"/>
    <mergeCell ref="F20:H20"/>
    <mergeCell ref="I20:K20"/>
    <mergeCell ref="A22:K22"/>
    <mergeCell ref="A24:K24"/>
    <mergeCell ref="B46:F46"/>
    <mergeCell ref="I52:I53"/>
    <mergeCell ref="J52:J53"/>
    <mergeCell ref="G54:H54"/>
    <mergeCell ref="G55:H55"/>
    <mergeCell ref="B47:F47"/>
    <mergeCell ref="G62:H62"/>
    <mergeCell ref="G64:H64"/>
    <mergeCell ref="G56:H56"/>
    <mergeCell ref="G57:H57"/>
    <mergeCell ref="G58:H58"/>
    <mergeCell ref="G59:H59"/>
    <mergeCell ref="G60:H60"/>
    <mergeCell ref="G61:H61"/>
    <mergeCell ref="H94:J94"/>
    <mergeCell ref="B67:G67"/>
    <mergeCell ref="B68:G68"/>
    <mergeCell ref="B73:G73"/>
    <mergeCell ref="B85:D85"/>
    <mergeCell ref="H93:J93"/>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Statement</vt:lpstr>
      <vt:lpstr>Form 16</vt:lpstr>
      <vt:lpstr>Tax</vt:lpstr>
      <vt:lpstr>Form16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2018-01-11T09:03:10Z</cp:lastPrinted>
  <dcterms:created xsi:type="dcterms:W3CDTF">2017-12-28T06:25:39Z</dcterms:created>
  <dcterms:modified xsi:type="dcterms:W3CDTF">2018-01-17T16:03:07Z</dcterms:modified>
</cp:coreProperties>
</file>